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verstratenp\TNO\KIP2023 Warmteketens - Work\Kosten+ model\"/>
    </mc:Choice>
  </mc:AlternateContent>
  <xr:revisionPtr revIDLastSave="18" documentId="8_{1C547EE6-63F6-4C6F-BD8A-DF7FB01459E6}" xr6:coauthVersionLast="45" xr6:coauthVersionMax="47" xr10:uidLastSave="{36527F06-9B70-4F90-8F03-41B82C1A6EEF}"/>
  <bookViews>
    <workbookView xWindow="-110" yWindow="-10910" windowWidth="19420" windowHeight="10420" firstSheet="1" activeTab="5" xr2:uid="{B64F5029-3377-4DD6-9C04-0D3169F9B524}"/>
  </bookViews>
  <sheets>
    <sheet name="Versiebeheer" sheetId="12" r:id="rId1"/>
    <sheet name="Disclaimers" sheetId="13" r:id="rId2"/>
    <sheet name="Invoer warmte" sheetId="2" r:id="rId3"/>
    <sheet name="Kosteninvoer" sheetId="11" r:id="rId4"/>
    <sheet name="Rekenoverzicht" sheetId="4" r:id="rId5"/>
    <sheet name="Financiering" sheetId="8" r:id="rId6"/>
    <sheet name="Checks" sheetId="9" r:id="rId7"/>
  </sheets>
  <definedNames>
    <definedName name="Huidige_jaar">'Invoer warmte'!$G$8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9" l="1"/>
  <c r="H13" i="9" s="1"/>
  <c r="I13" i="9" s="1"/>
  <c r="J13" i="9" s="1"/>
  <c r="K13" i="9" s="1"/>
  <c r="L13" i="9" s="1"/>
  <c r="M13" i="9" s="1"/>
  <c r="N13" i="9" s="1"/>
  <c r="O13" i="9" s="1"/>
  <c r="P13" i="9" s="1"/>
  <c r="Q13" i="9" s="1"/>
  <c r="R13" i="9" s="1"/>
  <c r="S13" i="9" s="1"/>
  <c r="T13" i="9" s="1"/>
  <c r="U13" i="9" s="1"/>
  <c r="V13" i="9" s="1"/>
  <c r="W13" i="9" s="1"/>
  <c r="X13" i="9" s="1"/>
  <c r="Y13" i="9" s="1"/>
  <c r="Z13" i="9" s="1"/>
  <c r="AA13" i="9" s="1"/>
  <c r="AB13" i="9" s="1"/>
  <c r="AC13" i="9" s="1"/>
  <c r="AD13" i="9" s="1"/>
  <c r="AE13" i="9" s="1"/>
  <c r="AF13" i="9" s="1"/>
  <c r="AG13" i="9" s="1"/>
  <c r="AH13" i="9" s="1"/>
  <c r="AI13" i="9" s="1"/>
  <c r="AJ13" i="9" s="1"/>
  <c r="AK13" i="9" s="1"/>
  <c r="AL13" i="9" s="1"/>
  <c r="AM13" i="9" s="1"/>
  <c r="AN13" i="9" s="1"/>
  <c r="AO13" i="9" s="1"/>
  <c r="AP13" i="9" s="1"/>
  <c r="AQ13" i="9" s="1"/>
  <c r="AR13" i="9" s="1"/>
  <c r="AS13" i="9" s="1"/>
  <c r="AT13" i="9" s="1"/>
  <c r="AU13" i="9" s="1"/>
  <c r="AV13" i="9" s="1"/>
  <c r="AW13" i="9" s="1"/>
  <c r="AX13" i="9" s="1"/>
  <c r="AY13" i="9" s="1"/>
  <c r="AZ13" i="9" s="1"/>
  <c r="BA13" i="9" s="1"/>
  <c r="BB13" i="9" s="1"/>
  <c r="BC13" i="9" s="1"/>
  <c r="BD13" i="9" s="1"/>
  <c r="BE13" i="9" s="1"/>
  <c r="BF13" i="9" s="1"/>
  <c r="BG13" i="9" s="1"/>
  <c r="BH13" i="9" s="1"/>
  <c r="BI13" i="9" s="1"/>
  <c r="BJ13" i="9" s="1"/>
  <c r="BK13" i="9" s="1"/>
  <c r="BL13" i="9" s="1"/>
  <c r="BM13" i="9" s="1"/>
  <c r="BN13" i="9" s="1"/>
  <c r="G9" i="9"/>
  <c r="H9" i="9" s="1"/>
  <c r="I9" i="9" s="1"/>
  <c r="J9" i="9" s="1"/>
  <c r="K9" i="9" s="1"/>
  <c r="L9" i="9" s="1"/>
  <c r="M9" i="9" s="1"/>
  <c r="N9" i="9" s="1"/>
  <c r="O9" i="9" s="1"/>
  <c r="P9" i="9" s="1"/>
  <c r="Q9" i="9" s="1"/>
  <c r="R9" i="9" s="1"/>
  <c r="S9" i="9" s="1"/>
  <c r="T9" i="9" s="1"/>
  <c r="U9" i="9" s="1"/>
  <c r="V9" i="9" s="1"/>
  <c r="W9" i="9" s="1"/>
  <c r="X9" i="9" s="1"/>
  <c r="Y9" i="9" s="1"/>
  <c r="Z9" i="9" s="1"/>
  <c r="AA9" i="9" s="1"/>
  <c r="AB9" i="9" s="1"/>
  <c r="AC9" i="9" s="1"/>
  <c r="AD9" i="9" s="1"/>
  <c r="AE9" i="9" s="1"/>
  <c r="AF9" i="9" s="1"/>
  <c r="AG9" i="9" s="1"/>
  <c r="AH9" i="9" s="1"/>
  <c r="AI9" i="9" s="1"/>
  <c r="AJ9" i="9" s="1"/>
  <c r="AK9" i="9" s="1"/>
  <c r="AL9" i="9" s="1"/>
  <c r="AM9" i="9" s="1"/>
  <c r="AN9" i="9" s="1"/>
  <c r="AO9" i="9" s="1"/>
  <c r="AP9" i="9" s="1"/>
  <c r="AQ9" i="9" s="1"/>
  <c r="AR9" i="9" s="1"/>
  <c r="AS9" i="9" s="1"/>
  <c r="AT9" i="9" s="1"/>
  <c r="AU9" i="9" s="1"/>
  <c r="AV9" i="9" s="1"/>
  <c r="AW9" i="9" s="1"/>
  <c r="AX9" i="9" s="1"/>
  <c r="AY9" i="9" s="1"/>
  <c r="AZ9" i="9" s="1"/>
  <c r="BA9" i="9" s="1"/>
  <c r="BB9" i="9" s="1"/>
  <c r="BC9" i="9" s="1"/>
  <c r="BD9" i="9" s="1"/>
  <c r="BE9" i="9" s="1"/>
  <c r="BF9" i="9" s="1"/>
  <c r="BG9" i="9" s="1"/>
  <c r="BH9" i="9" s="1"/>
  <c r="BI9" i="9" s="1"/>
  <c r="BJ9" i="9" s="1"/>
  <c r="BK9" i="9" s="1"/>
  <c r="BL9" i="9" s="1"/>
  <c r="BM9" i="9" s="1"/>
  <c r="BN9" i="9" s="1"/>
  <c r="G46" i="8"/>
  <c r="H46" i="8" s="1"/>
  <c r="I46" i="8" s="1"/>
  <c r="J46" i="8" s="1"/>
  <c r="K46" i="8" s="1"/>
  <c r="L46" i="8" s="1"/>
  <c r="M46" i="8" s="1"/>
  <c r="N46" i="8" s="1"/>
  <c r="O46" i="8" s="1"/>
  <c r="P46" i="8" s="1"/>
  <c r="Q46" i="8" s="1"/>
  <c r="R46" i="8" s="1"/>
  <c r="S46" i="8" s="1"/>
  <c r="T46" i="8" s="1"/>
  <c r="U46" i="8" s="1"/>
  <c r="V46" i="8" s="1"/>
  <c r="W46" i="8" s="1"/>
  <c r="X46" i="8" s="1"/>
  <c r="Y46" i="8" s="1"/>
  <c r="Z46" i="8" s="1"/>
  <c r="AA46" i="8" s="1"/>
  <c r="AB46" i="8" s="1"/>
  <c r="AC46" i="8" s="1"/>
  <c r="AD46" i="8" s="1"/>
  <c r="AE46" i="8" s="1"/>
  <c r="AF46" i="8" s="1"/>
  <c r="AG46" i="8" s="1"/>
  <c r="AH46" i="8" s="1"/>
  <c r="AI46" i="8" s="1"/>
  <c r="AJ46" i="8" s="1"/>
  <c r="AK46" i="8" s="1"/>
  <c r="AL46" i="8" s="1"/>
  <c r="AM46" i="8" s="1"/>
  <c r="AN46" i="8" s="1"/>
  <c r="AO46" i="8" s="1"/>
  <c r="AP46" i="8" s="1"/>
  <c r="AQ46" i="8" s="1"/>
  <c r="AR46" i="8" s="1"/>
  <c r="AS46" i="8" s="1"/>
  <c r="AT46" i="8" s="1"/>
  <c r="AU46" i="8" s="1"/>
  <c r="AV46" i="8" s="1"/>
  <c r="AW46" i="8" s="1"/>
  <c r="AX46" i="8" s="1"/>
  <c r="AY46" i="8" s="1"/>
  <c r="AZ46" i="8" s="1"/>
  <c r="BA46" i="8" s="1"/>
  <c r="BB46" i="8" s="1"/>
  <c r="BC46" i="8" s="1"/>
  <c r="BD46" i="8" s="1"/>
  <c r="BE46" i="8" s="1"/>
  <c r="BF46" i="8" s="1"/>
  <c r="BG46" i="8" s="1"/>
  <c r="BH46" i="8" s="1"/>
  <c r="BI46" i="8" s="1"/>
  <c r="BJ46" i="8" s="1"/>
  <c r="BK46" i="8" s="1"/>
  <c r="BL46" i="8" s="1"/>
  <c r="BM46" i="8" s="1"/>
  <c r="BN46" i="8" s="1"/>
  <c r="G192" i="11"/>
  <c r="H192" i="11" s="1"/>
  <c r="I192" i="11" s="1"/>
  <c r="J192" i="11" s="1"/>
  <c r="K192" i="11" s="1"/>
  <c r="L192" i="11" s="1"/>
  <c r="M192" i="11" s="1"/>
  <c r="N192" i="11" s="1"/>
  <c r="O192" i="11" s="1"/>
  <c r="P192" i="11" s="1"/>
  <c r="Q192" i="11" s="1"/>
  <c r="R192" i="11" s="1"/>
  <c r="S192" i="11" s="1"/>
  <c r="T192" i="11" s="1"/>
  <c r="U192" i="11" s="1"/>
  <c r="V192" i="11" s="1"/>
  <c r="W192" i="11" s="1"/>
  <c r="X192" i="11" s="1"/>
  <c r="Y192" i="11" s="1"/>
  <c r="Z192" i="11" s="1"/>
  <c r="AA192" i="11" s="1"/>
  <c r="AB192" i="11" s="1"/>
  <c r="AC192" i="11" s="1"/>
  <c r="AD192" i="11" s="1"/>
  <c r="AE192" i="11" s="1"/>
  <c r="AF192" i="11" s="1"/>
  <c r="AG192" i="11" s="1"/>
  <c r="AH192" i="11" s="1"/>
  <c r="AI192" i="11" s="1"/>
  <c r="AJ192" i="11" s="1"/>
  <c r="AK192" i="11" s="1"/>
  <c r="AL192" i="11" s="1"/>
  <c r="AM192" i="11" s="1"/>
  <c r="AN192" i="11" s="1"/>
  <c r="AO192" i="11" s="1"/>
  <c r="AP192" i="11" s="1"/>
  <c r="AQ192" i="11" s="1"/>
  <c r="AR192" i="11" s="1"/>
  <c r="AS192" i="11" s="1"/>
  <c r="AT192" i="11" s="1"/>
  <c r="AU192" i="11" s="1"/>
  <c r="AV192" i="11" s="1"/>
  <c r="AW192" i="11" s="1"/>
  <c r="AX192" i="11" s="1"/>
  <c r="AY192" i="11" s="1"/>
  <c r="AZ192" i="11" s="1"/>
  <c r="BA192" i="11" s="1"/>
  <c r="BB192" i="11" s="1"/>
  <c r="BC192" i="11" s="1"/>
  <c r="BD192" i="11" s="1"/>
  <c r="BE192" i="11" s="1"/>
  <c r="BF192" i="11" s="1"/>
  <c r="BG192" i="11" s="1"/>
  <c r="BH192" i="11" s="1"/>
  <c r="BI192" i="11" s="1"/>
  <c r="BJ192" i="11" s="1"/>
  <c r="BK192" i="11" s="1"/>
  <c r="BL192" i="11" s="1"/>
  <c r="BM192" i="11" s="1"/>
  <c r="BN192" i="11" s="1"/>
  <c r="G154" i="11"/>
  <c r="H154" i="11" s="1"/>
  <c r="I154" i="11" s="1"/>
  <c r="J154" i="11" s="1"/>
  <c r="K154" i="11" s="1"/>
  <c r="L154" i="11" s="1"/>
  <c r="M154" i="11" s="1"/>
  <c r="N154" i="11" s="1"/>
  <c r="O154" i="11" s="1"/>
  <c r="P154" i="11" s="1"/>
  <c r="Q154" i="11" s="1"/>
  <c r="R154" i="11" s="1"/>
  <c r="S154" i="11" s="1"/>
  <c r="T154" i="11" s="1"/>
  <c r="U154" i="11" s="1"/>
  <c r="V154" i="11" s="1"/>
  <c r="W154" i="11" s="1"/>
  <c r="X154" i="11" s="1"/>
  <c r="Y154" i="11" s="1"/>
  <c r="Z154" i="11" s="1"/>
  <c r="AA154" i="11" s="1"/>
  <c r="AB154" i="11" s="1"/>
  <c r="AC154" i="11" s="1"/>
  <c r="AD154" i="11" s="1"/>
  <c r="AE154" i="11" s="1"/>
  <c r="AF154" i="11" s="1"/>
  <c r="AG154" i="11" s="1"/>
  <c r="AH154" i="11" s="1"/>
  <c r="AI154" i="11" s="1"/>
  <c r="AJ154" i="11" s="1"/>
  <c r="AK154" i="11" s="1"/>
  <c r="AL154" i="11" s="1"/>
  <c r="AM154" i="11" s="1"/>
  <c r="AN154" i="11" s="1"/>
  <c r="AO154" i="11" s="1"/>
  <c r="AP154" i="11" s="1"/>
  <c r="AQ154" i="11" s="1"/>
  <c r="AR154" i="11" s="1"/>
  <c r="AS154" i="11" s="1"/>
  <c r="AT154" i="11" s="1"/>
  <c r="AU154" i="11" s="1"/>
  <c r="AV154" i="11" s="1"/>
  <c r="AW154" i="11" s="1"/>
  <c r="AX154" i="11" s="1"/>
  <c r="AY154" i="11" s="1"/>
  <c r="AZ154" i="11" s="1"/>
  <c r="BA154" i="11" s="1"/>
  <c r="BB154" i="11" s="1"/>
  <c r="BC154" i="11" s="1"/>
  <c r="BD154" i="11" s="1"/>
  <c r="BE154" i="11" s="1"/>
  <c r="BF154" i="11" s="1"/>
  <c r="BG154" i="11" s="1"/>
  <c r="BH154" i="11" s="1"/>
  <c r="BI154" i="11" s="1"/>
  <c r="BJ154" i="11" s="1"/>
  <c r="BK154" i="11" s="1"/>
  <c r="BL154" i="11" s="1"/>
  <c r="BM154" i="11" s="1"/>
  <c r="BN154" i="11" s="1"/>
  <c r="H84" i="2"/>
  <c r="G83" i="2"/>
  <c r="G81" i="2"/>
  <c r="H74" i="2"/>
  <c r="G75" i="2"/>
  <c r="H76" i="2"/>
  <c r="H77" i="2"/>
  <c r="H78" i="2"/>
  <c r="H98" i="8"/>
  <c r="I98"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AK98" i="8"/>
  <c r="AL98" i="8"/>
  <c r="AM98" i="8"/>
  <c r="AN98" i="8"/>
  <c r="AO98" i="8"/>
  <c r="AP98" i="8"/>
  <c r="AQ98" i="8"/>
  <c r="AR98" i="8"/>
  <c r="AS98" i="8"/>
  <c r="AT98" i="8"/>
  <c r="AU98" i="8"/>
  <c r="AV98" i="8"/>
  <c r="AW98" i="8"/>
  <c r="AX98" i="8"/>
  <c r="AY98" i="8"/>
  <c r="AZ98" i="8"/>
  <c r="BA98" i="8"/>
  <c r="BB98" i="8"/>
  <c r="BC98" i="8"/>
  <c r="BD98" i="8"/>
  <c r="BE98" i="8"/>
  <c r="BF98" i="8"/>
  <c r="BG98" i="8"/>
  <c r="BH98" i="8"/>
  <c r="BI98" i="8"/>
  <c r="BJ98" i="8"/>
  <c r="BK98" i="8"/>
  <c r="BL98" i="8"/>
  <c r="BM98" i="8"/>
  <c r="BN98" i="8"/>
  <c r="G98" i="8"/>
  <c r="G12" i="8"/>
  <c r="H104" i="2"/>
  <c r="I104" i="2" s="1"/>
  <c r="J104" i="2" s="1"/>
  <c r="K104" i="2" s="1"/>
  <c r="L104" i="2" s="1"/>
  <c r="M104" i="2" s="1"/>
  <c r="N104" i="2" s="1"/>
  <c r="O104" i="2" s="1"/>
  <c r="P104" i="2" s="1"/>
  <c r="Q104" i="2" s="1"/>
  <c r="R104" i="2" s="1"/>
  <c r="S104" i="2" s="1"/>
  <c r="T104" i="2" s="1"/>
  <c r="U104" i="2" s="1"/>
  <c r="V104" i="2" s="1"/>
  <c r="W104" i="2" s="1"/>
  <c r="X104" i="2" s="1"/>
  <c r="Y104" i="2" s="1"/>
  <c r="Z104" i="2" s="1"/>
  <c r="AA104" i="2" s="1"/>
  <c r="AB104" i="2" s="1"/>
  <c r="AC104" i="2" s="1"/>
  <c r="AD104" i="2" s="1"/>
  <c r="AE104" i="2" s="1"/>
  <c r="AF104" i="2" s="1"/>
  <c r="AG104" i="2" s="1"/>
  <c r="AH104" i="2" s="1"/>
  <c r="AI104" i="2" s="1"/>
  <c r="AJ104" i="2" s="1"/>
  <c r="AK104" i="2" s="1"/>
  <c r="AL104" i="2" s="1"/>
  <c r="AM104" i="2" s="1"/>
  <c r="AN104" i="2" s="1"/>
  <c r="AO104" i="2" s="1"/>
  <c r="AP104" i="2" s="1"/>
  <c r="AQ104" i="2" s="1"/>
  <c r="AR104" i="2" s="1"/>
  <c r="AS104" i="2" s="1"/>
  <c r="AT104" i="2" s="1"/>
  <c r="AU104" i="2" s="1"/>
  <c r="AV104" i="2" s="1"/>
  <c r="AW104" i="2" s="1"/>
  <c r="AX104" i="2" s="1"/>
  <c r="AY104" i="2" s="1"/>
  <c r="AZ104" i="2" s="1"/>
  <c r="BA104" i="2" s="1"/>
  <c r="BB104" i="2" s="1"/>
  <c r="BC104" i="2" s="1"/>
  <c r="BD104" i="2" s="1"/>
  <c r="BE104" i="2" s="1"/>
  <c r="BF104" i="2" s="1"/>
  <c r="BG104" i="2" s="1"/>
  <c r="BH104" i="2" s="1"/>
  <c r="BI104" i="2" s="1"/>
  <c r="BJ104" i="2" s="1"/>
  <c r="BK104" i="2" s="1"/>
  <c r="BL104" i="2" s="1"/>
  <c r="BM104" i="2" s="1"/>
  <c r="BN104" i="2" s="1"/>
  <c r="BO104" i="2" s="1"/>
  <c r="BO116" i="2"/>
  <c r="BN116" i="2"/>
  <c r="BM116" i="2"/>
  <c r="BL116" i="2"/>
  <c r="BK116" i="2"/>
  <c r="BJ116" i="2"/>
  <c r="BI116" i="2"/>
  <c r="BH116" i="2"/>
  <c r="BG116" i="2"/>
  <c r="BF116" i="2"/>
  <c r="BE116" i="2"/>
  <c r="BD116" i="2"/>
  <c r="BC116" i="2"/>
  <c r="BB116" i="2"/>
  <c r="BA116" i="2"/>
  <c r="AZ116" i="2"/>
  <c r="AY116" i="2"/>
  <c r="AX116" i="2"/>
  <c r="AW116" i="2"/>
  <c r="AV116" i="2"/>
  <c r="AU116" i="2"/>
  <c r="AT116" i="2"/>
  <c r="AS116" i="2"/>
  <c r="AR116" i="2"/>
  <c r="AQ116" i="2"/>
  <c r="AP116" i="2"/>
  <c r="AO116" i="2"/>
  <c r="AN116" i="2"/>
  <c r="AM116" i="2"/>
  <c r="AL116" i="2"/>
  <c r="AK116" i="2"/>
  <c r="AJ116" i="2"/>
  <c r="AI116" i="2"/>
  <c r="AH116" i="2"/>
  <c r="AG116" i="2"/>
  <c r="AF116" i="2"/>
  <c r="AE116" i="2"/>
  <c r="AD116" i="2"/>
  <c r="AC116" i="2"/>
  <c r="AB116" i="2"/>
  <c r="AA116" i="2"/>
  <c r="Z116" i="2"/>
  <c r="Y116" i="2"/>
  <c r="X116" i="2"/>
  <c r="W116" i="2"/>
  <c r="V116" i="2"/>
  <c r="U116" i="2"/>
  <c r="T116" i="2"/>
  <c r="S116" i="2"/>
  <c r="R116" i="2"/>
  <c r="Q116" i="2"/>
  <c r="P116" i="2"/>
  <c r="O116" i="2"/>
  <c r="N116" i="2"/>
  <c r="M116" i="2"/>
  <c r="L116" i="2"/>
  <c r="K116" i="2"/>
  <c r="J116" i="2"/>
  <c r="I116" i="2"/>
  <c r="H116" i="2"/>
  <c r="BO115" i="2"/>
  <c r="BN115" i="2"/>
  <c r="BM115" i="2"/>
  <c r="BL115" i="2"/>
  <c r="BK115" i="2"/>
  <c r="BJ115" i="2"/>
  <c r="BI115" i="2"/>
  <c r="BH115" i="2"/>
  <c r="BG115" i="2"/>
  <c r="BF115" i="2"/>
  <c r="BE115" i="2"/>
  <c r="BD115" i="2"/>
  <c r="BC115" i="2"/>
  <c r="BB115" i="2"/>
  <c r="BA115" i="2"/>
  <c r="AZ115" i="2"/>
  <c r="AY115" i="2"/>
  <c r="AX115" i="2"/>
  <c r="AW115" i="2"/>
  <c r="AV115" i="2"/>
  <c r="AU115" i="2"/>
  <c r="AT115" i="2"/>
  <c r="AS115" i="2"/>
  <c r="AR115" i="2"/>
  <c r="AQ115" i="2"/>
  <c r="AP115" i="2"/>
  <c r="AO115" i="2"/>
  <c r="AN115" i="2"/>
  <c r="AM115" i="2"/>
  <c r="AL115" i="2"/>
  <c r="AK115" i="2"/>
  <c r="AJ115" i="2"/>
  <c r="AI115" i="2"/>
  <c r="AH115" i="2"/>
  <c r="AG115" i="2"/>
  <c r="AF115" i="2"/>
  <c r="AE115" i="2"/>
  <c r="AD115" i="2"/>
  <c r="AC115" i="2"/>
  <c r="AB115" i="2"/>
  <c r="AA115" i="2"/>
  <c r="Z115" i="2"/>
  <c r="Y115" i="2"/>
  <c r="X115" i="2"/>
  <c r="W115" i="2"/>
  <c r="V115" i="2"/>
  <c r="U115" i="2"/>
  <c r="T115" i="2"/>
  <c r="S115" i="2"/>
  <c r="R115" i="2"/>
  <c r="Q115" i="2"/>
  <c r="P115" i="2"/>
  <c r="O115" i="2"/>
  <c r="N115" i="2"/>
  <c r="M115" i="2"/>
  <c r="L115" i="2"/>
  <c r="K115" i="2"/>
  <c r="J115" i="2"/>
  <c r="I115" i="2"/>
  <c r="H115" i="2"/>
  <c r="BO114" i="2"/>
  <c r="BN114" i="2"/>
  <c r="BM114" i="2"/>
  <c r="BL114" i="2"/>
  <c r="BK114" i="2"/>
  <c r="BJ114" i="2"/>
  <c r="BI114" i="2"/>
  <c r="BH114" i="2"/>
  <c r="BG114" i="2"/>
  <c r="BF114" i="2"/>
  <c r="BE114" i="2"/>
  <c r="BD114" i="2"/>
  <c r="BC114" i="2"/>
  <c r="BB114" i="2"/>
  <c r="BA114" i="2"/>
  <c r="AZ114" i="2"/>
  <c r="AY114"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BO113" i="2"/>
  <c r="BN113" i="2"/>
  <c r="BM113" i="2"/>
  <c r="BL113" i="2"/>
  <c r="BK113" i="2"/>
  <c r="BJ113" i="2"/>
  <c r="BI113" i="2"/>
  <c r="BH113" i="2"/>
  <c r="BG113" i="2"/>
  <c r="BF113" i="2"/>
  <c r="BE113" i="2"/>
  <c r="BD113" i="2"/>
  <c r="BC113" i="2"/>
  <c r="BB113" i="2"/>
  <c r="BA113" i="2"/>
  <c r="AZ113" i="2"/>
  <c r="AY113" i="2"/>
  <c r="AX113"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J113" i="2"/>
  <c r="I113" i="2"/>
  <c r="H113" i="2"/>
  <c r="G66" i="2"/>
  <c r="BC112" i="2" s="1"/>
  <c r="G37" i="4"/>
  <c r="G22" i="4"/>
  <c r="G21" i="4"/>
  <c r="G20" i="4"/>
  <c r="G19" i="4"/>
  <c r="G18" i="4"/>
  <c r="G17" i="4"/>
  <c r="G16" i="4"/>
  <c r="G15" i="4"/>
  <c r="G14" i="4"/>
  <c r="G13" i="4"/>
  <c r="BC117" i="2" l="1"/>
  <c r="X112" i="2"/>
  <c r="S112" i="2"/>
  <c r="Y112" i="2"/>
  <c r="AB112" i="2"/>
  <c r="AG112" i="2"/>
  <c r="K112" i="2"/>
  <c r="AW112" i="2"/>
  <c r="R112" i="2"/>
  <c r="AS112" i="2"/>
  <c r="AV112" i="2"/>
  <c r="AX112" i="2"/>
  <c r="AR112" i="2"/>
  <c r="BG112" i="2"/>
  <c r="BD112" i="2"/>
  <c r="AY112" i="2"/>
  <c r="H112" i="2"/>
  <c r="I112" i="2"/>
  <c r="I117" i="2" s="1"/>
  <c r="AE112" i="2"/>
  <c r="BE112" i="2"/>
  <c r="AC112" i="2"/>
  <c r="AD112" i="2"/>
  <c r="J112" i="2"/>
  <c r="AF112" i="2"/>
  <c r="BF112" i="2"/>
  <c r="BH112" i="2"/>
  <c r="AH112" i="2"/>
  <c r="BI112" i="2"/>
  <c r="BJ112" i="2"/>
  <c r="O112" i="2"/>
  <c r="AO112" i="2"/>
  <c r="BK112" i="2"/>
  <c r="M112" i="2"/>
  <c r="N112" i="2"/>
  <c r="AN112" i="2"/>
  <c r="P112" i="2"/>
  <c r="AP112" i="2"/>
  <c r="BL112" i="2"/>
  <c r="L112" i="2"/>
  <c r="AI112" i="2"/>
  <c r="Q112" i="2"/>
  <c r="AQ112" i="2"/>
  <c r="BM112" i="2"/>
  <c r="Z112" i="2"/>
  <c r="AT112" i="2"/>
  <c r="BN112" i="2"/>
  <c r="AA112" i="2"/>
  <c r="AU112" i="2"/>
  <c r="BO112" i="2"/>
  <c r="AJ112" i="2"/>
  <c r="T112" i="2"/>
  <c r="AZ112" i="2"/>
  <c r="U112" i="2"/>
  <c r="AK112" i="2"/>
  <c r="BA112" i="2"/>
  <c r="V112" i="2"/>
  <c r="AL112" i="2"/>
  <c r="BB112" i="2"/>
  <c r="W112" i="2"/>
  <c r="AM112" i="2"/>
  <c r="G122" i="11"/>
  <c r="G24" i="4" s="1"/>
  <c r="BK117" i="2" l="1"/>
  <c r="BD117" i="2"/>
  <c r="AR117" i="2"/>
  <c r="BI117" i="2"/>
  <c r="AV117" i="2"/>
  <c r="AG117" i="2"/>
  <c r="AU117" i="2"/>
  <c r="AA117" i="2"/>
  <c r="O117" i="2"/>
  <c r="AT117" i="2"/>
  <c r="Z117" i="2"/>
  <c r="BM117" i="2"/>
  <c r="BH117" i="2"/>
  <c r="BF117" i="2"/>
  <c r="AW117" i="2"/>
  <c r="J117" i="2"/>
  <c r="AD117" i="2"/>
  <c r="AC117" i="2"/>
  <c r="P117" i="2"/>
  <c r="S117" i="2"/>
  <c r="AY117" i="2"/>
  <c r="BN117" i="2"/>
  <c r="BJ117" i="2"/>
  <c r="AM117" i="2"/>
  <c r="W117" i="2"/>
  <c r="AH117" i="2"/>
  <c r="AQ117" i="2"/>
  <c r="AL117" i="2"/>
  <c r="R117" i="2"/>
  <c r="AI117" i="2"/>
  <c r="BA117" i="2"/>
  <c r="K117" i="2"/>
  <c r="BL117" i="2"/>
  <c r="AP117" i="2"/>
  <c r="AZ117" i="2"/>
  <c r="Y117" i="2"/>
  <c r="AJ117" i="2"/>
  <c r="X117" i="2"/>
  <c r="AO117" i="2"/>
  <c r="BG117" i="2"/>
  <c r="AX117" i="2"/>
  <c r="BB117" i="2"/>
  <c r="AS117" i="2"/>
  <c r="Q117" i="2"/>
  <c r="V117" i="2"/>
  <c r="AF117" i="2"/>
  <c r="L117" i="2"/>
  <c r="AK117" i="2"/>
  <c r="U117" i="2"/>
  <c r="AB117" i="2"/>
  <c r="BE117" i="2"/>
  <c r="T117" i="2"/>
  <c r="AN117" i="2"/>
  <c r="AE117" i="2"/>
  <c r="N117" i="2"/>
  <c r="BO117" i="2"/>
  <c r="M117" i="2"/>
  <c r="H117" i="2"/>
  <c r="BN226" i="11"/>
  <c r="BM226" i="11"/>
  <c r="BL226" i="11"/>
  <c r="BK226" i="11"/>
  <c r="BJ226" i="11"/>
  <c r="BI226" i="11"/>
  <c r="BH226" i="11"/>
  <c r="BG226"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I226" i="11"/>
  <c r="H226" i="11"/>
  <c r="G226" i="11"/>
  <c r="BN219" i="11"/>
  <c r="BM219" i="11"/>
  <c r="BL219" i="11"/>
  <c r="BK219" i="11"/>
  <c r="BJ219" i="11"/>
  <c r="BI219" i="11"/>
  <c r="BH219" i="11"/>
  <c r="BG219"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19" i="11"/>
  <c r="I219" i="11"/>
  <c r="H219" i="11"/>
  <c r="G219" i="11"/>
  <c r="BN212" i="11"/>
  <c r="BM212" i="11"/>
  <c r="BL212" i="11"/>
  <c r="BK212" i="11"/>
  <c r="BJ212" i="11"/>
  <c r="BI212" i="11"/>
  <c r="BH212" i="11"/>
  <c r="BG212" i="11"/>
  <c r="BF212" i="11"/>
  <c r="BE212" i="11"/>
  <c r="BD212" i="11"/>
  <c r="BC212" i="11"/>
  <c r="BB212" i="11"/>
  <c r="BA212" i="11"/>
  <c r="AZ212" i="11"/>
  <c r="AY212" i="11"/>
  <c r="AX212" i="11"/>
  <c r="AW212" i="11"/>
  <c r="AV212" i="11"/>
  <c r="AU212" i="11"/>
  <c r="AT212" i="11"/>
  <c r="AS212" i="11"/>
  <c r="AR212" i="11"/>
  <c r="AQ212" i="11"/>
  <c r="AP212" i="11"/>
  <c r="AO212" i="11"/>
  <c r="AN212" i="11"/>
  <c r="AM212" i="11"/>
  <c r="AL212" i="11"/>
  <c r="AK212" i="11"/>
  <c r="AJ212" i="11"/>
  <c r="AI212" i="11"/>
  <c r="AH212" i="11"/>
  <c r="AG212" i="11"/>
  <c r="AF212" i="11"/>
  <c r="AE212" i="11"/>
  <c r="AD212" i="11"/>
  <c r="AC212" i="11"/>
  <c r="AB212" i="11"/>
  <c r="AA212" i="11"/>
  <c r="Z212" i="11"/>
  <c r="Y212" i="11"/>
  <c r="X212" i="11"/>
  <c r="W212" i="11"/>
  <c r="V212" i="11"/>
  <c r="U212" i="11"/>
  <c r="T212" i="11"/>
  <c r="S212" i="11"/>
  <c r="R212" i="11"/>
  <c r="Q212" i="11"/>
  <c r="P212" i="11"/>
  <c r="O212" i="11"/>
  <c r="N212" i="11"/>
  <c r="M212" i="11"/>
  <c r="L212" i="11"/>
  <c r="K212" i="11"/>
  <c r="J212" i="11"/>
  <c r="I212" i="11"/>
  <c r="H212" i="11"/>
  <c r="G212" i="11"/>
  <c r="G41" i="4" s="1"/>
  <c r="BN205" i="11"/>
  <c r="BM205" i="11"/>
  <c r="BL205" i="11"/>
  <c r="BK205" i="11"/>
  <c r="BJ205" i="11"/>
  <c r="BI205" i="11"/>
  <c r="BH205" i="11"/>
  <c r="BG205" i="11"/>
  <c r="BF205" i="11"/>
  <c r="BE205" i="11"/>
  <c r="BD205" i="11"/>
  <c r="BC205" i="11"/>
  <c r="BB205" i="11"/>
  <c r="BA205" i="11"/>
  <c r="AZ205" i="11"/>
  <c r="AY205" i="11"/>
  <c r="AX205" i="11"/>
  <c r="AW205" i="11"/>
  <c r="AV205" i="11"/>
  <c r="AU205" i="11"/>
  <c r="AT205" i="11"/>
  <c r="AS205" i="11"/>
  <c r="AR205" i="11"/>
  <c r="AQ205" i="11"/>
  <c r="AP205" i="11"/>
  <c r="AO205" i="11"/>
  <c r="AN205" i="11"/>
  <c r="AM205" i="11"/>
  <c r="AL205" i="11"/>
  <c r="AK205" i="11"/>
  <c r="AJ205" i="11"/>
  <c r="AI205" i="11"/>
  <c r="AH205" i="11"/>
  <c r="AG205" i="11"/>
  <c r="AF205" i="11"/>
  <c r="AE205" i="11"/>
  <c r="AD205" i="11"/>
  <c r="AC205" i="11"/>
  <c r="AB205" i="11"/>
  <c r="AA205" i="11"/>
  <c r="Z205" i="11"/>
  <c r="Y205" i="11"/>
  <c r="X205" i="11"/>
  <c r="W205" i="11"/>
  <c r="V205" i="11"/>
  <c r="U205" i="11"/>
  <c r="T205" i="11"/>
  <c r="S205" i="11"/>
  <c r="R205" i="11"/>
  <c r="Q205" i="11"/>
  <c r="P205" i="11"/>
  <c r="O205" i="11"/>
  <c r="N205" i="11"/>
  <c r="M205" i="11"/>
  <c r="L205" i="11"/>
  <c r="K205" i="11"/>
  <c r="J205" i="11"/>
  <c r="I205" i="11"/>
  <c r="H205" i="11"/>
  <c r="G205" i="11"/>
  <c r="BN198" i="11"/>
  <c r="BM198" i="11"/>
  <c r="BL198" i="11"/>
  <c r="BK198" i="11"/>
  <c r="BJ198" i="11"/>
  <c r="BI198" i="11"/>
  <c r="BH198" i="11"/>
  <c r="BG198"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H198" i="11"/>
  <c r="G198" i="11"/>
  <c r="BN188" i="11"/>
  <c r="BM188" i="11"/>
  <c r="BL188" i="11"/>
  <c r="BK188" i="11"/>
  <c r="BJ188" i="11"/>
  <c r="BI188" i="11"/>
  <c r="BH188" i="11"/>
  <c r="BG188"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H188" i="11"/>
  <c r="G188" i="11"/>
  <c r="BN181" i="11"/>
  <c r="BM181" i="11"/>
  <c r="BL181" i="11"/>
  <c r="BK181" i="11"/>
  <c r="BJ181" i="11"/>
  <c r="BI181" i="11"/>
  <c r="BH181" i="11"/>
  <c r="BG181" i="11"/>
  <c r="BF181" i="11"/>
  <c r="BE181" i="11"/>
  <c r="BD181" i="11"/>
  <c r="BC181" i="11"/>
  <c r="BB181" i="11"/>
  <c r="BA181" i="11"/>
  <c r="AZ181" i="11"/>
  <c r="AY181" i="11"/>
  <c r="AX181" i="11"/>
  <c r="AW181" i="11"/>
  <c r="AV181" i="11"/>
  <c r="AU181" i="11"/>
  <c r="AT181" i="11"/>
  <c r="AS181" i="11"/>
  <c r="AR181" i="11"/>
  <c r="AQ181" i="11"/>
  <c r="AP181" i="11"/>
  <c r="AO181" i="11"/>
  <c r="AN181" i="11"/>
  <c r="AM181" i="11"/>
  <c r="AL181" i="11"/>
  <c r="AK181" i="11"/>
  <c r="AJ181" i="11"/>
  <c r="AI181" i="11"/>
  <c r="AH181" i="11"/>
  <c r="AG181" i="11"/>
  <c r="AF181" i="11"/>
  <c r="AE181" i="11"/>
  <c r="AD181" i="11"/>
  <c r="AC181" i="11"/>
  <c r="AB181" i="11"/>
  <c r="AA181" i="11"/>
  <c r="Z181" i="11"/>
  <c r="Y181" i="11"/>
  <c r="X181" i="11"/>
  <c r="W181" i="11"/>
  <c r="V181" i="11"/>
  <c r="U181" i="11"/>
  <c r="T181" i="11"/>
  <c r="S181" i="11"/>
  <c r="R181" i="11"/>
  <c r="Q181" i="11"/>
  <c r="P181" i="11"/>
  <c r="O181" i="11"/>
  <c r="N181" i="11"/>
  <c r="M181" i="11"/>
  <c r="L181" i="11"/>
  <c r="K181" i="11"/>
  <c r="J181" i="11"/>
  <c r="I181" i="11"/>
  <c r="H181" i="11"/>
  <c r="G181" i="11"/>
  <c r="G42" i="4" s="1"/>
  <c r="BN174" i="11"/>
  <c r="BM174" i="11"/>
  <c r="BL174" i="11"/>
  <c r="BK174" i="11"/>
  <c r="BJ174" i="11"/>
  <c r="BI174" i="11"/>
  <c r="BH174" i="11"/>
  <c r="BG174" i="11"/>
  <c r="BF174" i="11"/>
  <c r="BE174" i="11"/>
  <c r="BD174" i="11"/>
  <c r="BC174" i="11"/>
  <c r="BB174" i="11"/>
  <c r="BA174" i="11"/>
  <c r="AZ174" i="11"/>
  <c r="AY174" i="11"/>
  <c r="AX174" i="11"/>
  <c r="AW174" i="11"/>
  <c r="AV174" i="11"/>
  <c r="AU174" i="11"/>
  <c r="AT174" i="11"/>
  <c r="AS174" i="11"/>
  <c r="AR174" i="11"/>
  <c r="AQ174" i="11"/>
  <c r="AP174" i="11"/>
  <c r="AO174" i="11"/>
  <c r="AN174" i="11"/>
  <c r="AM174" i="11"/>
  <c r="AL174" i="11"/>
  <c r="AK174" i="11"/>
  <c r="AJ174" i="11"/>
  <c r="AI174" i="11"/>
  <c r="AH174" i="11"/>
  <c r="AG174" i="11"/>
  <c r="AF174" i="11"/>
  <c r="AE174" i="11"/>
  <c r="AD174" i="11"/>
  <c r="AC174" i="11"/>
  <c r="AB174" i="11"/>
  <c r="AA174" i="11"/>
  <c r="Z174" i="11"/>
  <c r="Y174" i="11"/>
  <c r="X174" i="11"/>
  <c r="W174" i="11"/>
  <c r="V174" i="11"/>
  <c r="U174" i="11"/>
  <c r="T174" i="11"/>
  <c r="S174" i="11"/>
  <c r="R174" i="11"/>
  <c r="Q174" i="11"/>
  <c r="P174" i="11"/>
  <c r="O174" i="11"/>
  <c r="N174" i="11"/>
  <c r="M174" i="11"/>
  <c r="L174" i="11"/>
  <c r="K174" i="11"/>
  <c r="J174" i="11"/>
  <c r="I174" i="11"/>
  <c r="H174" i="11"/>
  <c r="G174" i="11"/>
  <c r="BN167" i="11"/>
  <c r="BM167" i="11"/>
  <c r="BL167" i="11"/>
  <c r="BK167" i="11"/>
  <c r="BJ167" i="11"/>
  <c r="BI167" i="11"/>
  <c r="BH167" i="11"/>
  <c r="BG167"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H167" i="11"/>
  <c r="G167" i="11"/>
  <c r="BN160" i="11"/>
  <c r="BM160" i="11"/>
  <c r="BL160" i="11"/>
  <c r="BK160" i="11"/>
  <c r="BJ160" i="11"/>
  <c r="BI160" i="11"/>
  <c r="BH160" i="11"/>
  <c r="BG160"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H160" i="11"/>
  <c r="G160" i="11"/>
  <c r="BN150" i="11"/>
  <c r="BM150" i="11"/>
  <c r="BL150" i="11"/>
  <c r="BK150" i="11"/>
  <c r="BJ150" i="11"/>
  <c r="BI150" i="11"/>
  <c r="BH150" i="11"/>
  <c r="BG150" i="11"/>
  <c r="BF150" i="11"/>
  <c r="BE150" i="11"/>
  <c r="BD150" i="11"/>
  <c r="BC150" i="11"/>
  <c r="BB150" i="11"/>
  <c r="BA150" i="11"/>
  <c r="AZ150" i="11"/>
  <c r="AY150" i="11"/>
  <c r="AX150" i="11"/>
  <c r="AW150" i="11"/>
  <c r="AV150" i="11"/>
  <c r="AU150" i="11"/>
  <c r="AT150" i="11"/>
  <c r="AS150" i="11"/>
  <c r="AR150" i="11"/>
  <c r="AQ150" i="11"/>
  <c r="AP150" i="11"/>
  <c r="AO150" i="11"/>
  <c r="AN150" i="11"/>
  <c r="AM150" i="11"/>
  <c r="AL150" i="11"/>
  <c r="AK150" i="11"/>
  <c r="AJ150" i="11"/>
  <c r="AI150" i="11"/>
  <c r="AH150" i="11"/>
  <c r="AG150" i="11"/>
  <c r="AF150" i="11"/>
  <c r="AE150" i="11"/>
  <c r="AD150" i="11"/>
  <c r="AC150" i="11"/>
  <c r="AB150" i="11"/>
  <c r="AA150" i="11"/>
  <c r="Z150" i="11"/>
  <c r="Y150" i="11"/>
  <c r="X150" i="11"/>
  <c r="W150" i="11"/>
  <c r="V150" i="11"/>
  <c r="U150" i="11"/>
  <c r="T150" i="11"/>
  <c r="S150" i="11"/>
  <c r="R150" i="11"/>
  <c r="Q150" i="11"/>
  <c r="P150" i="11"/>
  <c r="O150" i="11"/>
  <c r="N150" i="11"/>
  <c r="M150" i="11"/>
  <c r="L150" i="11"/>
  <c r="K150" i="11"/>
  <c r="J150" i="11"/>
  <c r="I150" i="11"/>
  <c r="H150" i="11"/>
  <c r="G150" i="11"/>
  <c r="G28" i="4" s="1"/>
  <c r="BN143" i="11"/>
  <c r="BM143" i="11"/>
  <c r="BL143" i="11"/>
  <c r="BK143" i="11"/>
  <c r="BJ143" i="11"/>
  <c r="BI143" i="11"/>
  <c r="BH143" i="11"/>
  <c r="BG143"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H143" i="11"/>
  <c r="G143" i="11"/>
  <c r="G27" i="4" s="1"/>
  <c r="BN136" i="11"/>
  <c r="BM136" i="11"/>
  <c r="BL136" i="11"/>
  <c r="BK136" i="11"/>
  <c r="BJ136" i="11"/>
  <c r="BI136" i="11"/>
  <c r="BH136" i="11"/>
  <c r="BG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P136" i="11"/>
  <c r="O136" i="11"/>
  <c r="N136" i="11"/>
  <c r="M136" i="11"/>
  <c r="L136" i="11"/>
  <c r="K136" i="11"/>
  <c r="J136" i="11"/>
  <c r="I136" i="11"/>
  <c r="H136" i="11"/>
  <c r="G136" i="11"/>
  <c r="G26" i="4" s="1"/>
  <c r="BN129" i="11"/>
  <c r="BM129" i="11"/>
  <c r="BL129" i="11"/>
  <c r="BK129" i="11"/>
  <c r="BJ129" i="11"/>
  <c r="BI129" i="11"/>
  <c r="BH129" i="11"/>
  <c r="BG129"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H129" i="11"/>
  <c r="G129" i="11"/>
  <c r="G25" i="4" s="1"/>
  <c r="BN122" i="11"/>
  <c r="BM122" i="11"/>
  <c r="BL122" i="11"/>
  <c r="BK122" i="11"/>
  <c r="BJ122" i="11"/>
  <c r="BI122" i="11"/>
  <c r="BH122" i="11"/>
  <c r="BG122" i="11"/>
  <c r="BF122"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Z122" i="11"/>
  <c r="Y122" i="11"/>
  <c r="X122" i="11"/>
  <c r="W122" i="11"/>
  <c r="U122" i="11"/>
  <c r="T122" i="11"/>
  <c r="S122" i="11"/>
  <c r="R122" i="11"/>
  <c r="Q122" i="11"/>
  <c r="P122" i="11"/>
  <c r="O122" i="11"/>
  <c r="N122" i="11"/>
  <c r="M122" i="11"/>
  <c r="L122" i="11"/>
  <c r="K122" i="11"/>
  <c r="J122" i="11"/>
  <c r="I122" i="11"/>
  <c r="H122" i="11"/>
  <c r="V122" i="11"/>
  <c r="G116" i="11"/>
  <c r="H116" i="11" s="1"/>
  <c r="I116" i="11" s="1"/>
  <c r="J116" i="11" s="1"/>
  <c r="K116" i="11" s="1"/>
  <c r="L116" i="11" s="1"/>
  <c r="M116" i="11" s="1"/>
  <c r="N116" i="11" s="1"/>
  <c r="O116" i="11" s="1"/>
  <c r="P116" i="11" s="1"/>
  <c r="Q116" i="11" s="1"/>
  <c r="R116" i="11" s="1"/>
  <c r="S116" i="11" s="1"/>
  <c r="T116" i="11" s="1"/>
  <c r="U116" i="11" s="1"/>
  <c r="V116" i="11" s="1"/>
  <c r="W116" i="11" s="1"/>
  <c r="X116" i="11" s="1"/>
  <c r="Y116" i="11" s="1"/>
  <c r="Z116" i="11" s="1"/>
  <c r="AA116" i="11" s="1"/>
  <c r="AB116" i="11" s="1"/>
  <c r="AC116" i="11" s="1"/>
  <c r="AD116" i="11" s="1"/>
  <c r="AE116" i="11" s="1"/>
  <c r="AF116" i="11" s="1"/>
  <c r="AG116" i="11" s="1"/>
  <c r="AH116" i="11" s="1"/>
  <c r="AI116" i="11" s="1"/>
  <c r="AJ116" i="11" s="1"/>
  <c r="AK116" i="11" s="1"/>
  <c r="AL116" i="11" s="1"/>
  <c r="AM116" i="11" s="1"/>
  <c r="AN116" i="11" s="1"/>
  <c r="AO116" i="11" s="1"/>
  <c r="AP116" i="11" s="1"/>
  <c r="AQ116" i="11" s="1"/>
  <c r="AR116" i="11" s="1"/>
  <c r="AS116" i="11" s="1"/>
  <c r="AT116" i="11" s="1"/>
  <c r="AU116" i="11" s="1"/>
  <c r="AV116" i="11" s="1"/>
  <c r="AW116" i="11" s="1"/>
  <c r="AX116" i="11" s="1"/>
  <c r="AY116" i="11" s="1"/>
  <c r="AZ116" i="11" s="1"/>
  <c r="BA116" i="11" s="1"/>
  <c r="BB116" i="11" s="1"/>
  <c r="BC116" i="11" s="1"/>
  <c r="BD116" i="11" s="1"/>
  <c r="BE116" i="11" s="1"/>
  <c r="BF116" i="11" s="1"/>
  <c r="BG116" i="11" s="1"/>
  <c r="BH116" i="11" s="1"/>
  <c r="BI116" i="11" s="1"/>
  <c r="BJ116" i="11" s="1"/>
  <c r="BK116" i="11" s="1"/>
  <c r="BL116" i="11" s="1"/>
  <c r="BM116" i="11" s="1"/>
  <c r="BN116" i="11" s="1"/>
  <c r="G109" i="11"/>
  <c r="H109" i="11" s="1"/>
  <c r="I109" i="11" s="1"/>
  <c r="J109" i="11" s="1"/>
  <c r="K109" i="11" s="1"/>
  <c r="L109" i="11" s="1"/>
  <c r="M109" i="11" s="1"/>
  <c r="N109" i="11" s="1"/>
  <c r="O109" i="11" s="1"/>
  <c r="P109" i="11" s="1"/>
  <c r="Q109" i="11" s="1"/>
  <c r="R109" i="11" s="1"/>
  <c r="S109" i="11" s="1"/>
  <c r="T109" i="11" s="1"/>
  <c r="U109" i="11" s="1"/>
  <c r="V109" i="11" s="1"/>
  <c r="W109" i="11" s="1"/>
  <c r="X109" i="11" s="1"/>
  <c r="Y109" i="11" s="1"/>
  <c r="Z109" i="11" s="1"/>
  <c r="AA109" i="11" s="1"/>
  <c r="AB109" i="11" s="1"/>
  <c r="AC109" i="11" s="1"/>
  <c r="AD109" i="11" s="1"/>
  <c r="AE109" i="11" s="1"/>
  <c r="AF109" i="11" s="1"/>
  <c r="AG109" i="11" s="1"/>
  <c r="AH109" i="11" s="1"/>
  <c r="AI109" i="11" s="1"/>
  <c r="AJ109" i="11" s="1"/>
  <c r="AK109" i="11" s="1"/>
  <c r="AL109" i="11" s="1"/>
  <c r="AM109" i="11" s="1"/>
  <c r="AN109" i="11" s="1"/>
  <c r="AO109" i="11" s="1"/>
  <c r="AP109" i="11" s="1"/>
  <c r="AQ109" i="11" s="1"/>
  <c r="AR109" i="11" s="1"/>
  <c r="AS109" i="11" s="1"/>
  <c r="AT109" i="11" s="1"/>
  <c r="AU109" i="11" s="1"/>
  <c r="AV109" i="11" s="1"/>
  <c r="AW109" i="11" s="1"/>
  <c r="AX109" i="11" s="1"/>
  <c r="AY109" i="11" s="1"/>
  <c r="AZ109" i="11" s="1"/>
  <c r="BA109" i="11" s="1"/>
  <c r="BB109" i="11" s="1"/>
  <c r="BC109" i="11" s="1"/>
  <c r="BD109" i="11" s="1"/>
  <c r="BE109" i="11" s="1"/>
  <c r="BF109" i="11" s="1"/>
  <c r="BG109" i="11" s="1"/>
  <c r="BH109" i="11" s="1"/>
  <c r="BI109" i="11" s="1"/>
  <c r="BJ109" i="11" s="1"/>
  <c r="BK109" i="11" s="1"/>
  <c r="BL109" i="11" s="1"/>
  <c r="BM109" i="11" s="1"/>
  <c r="BN109" i="11" s="1"/>
  <c r="BN106" i="11"/>
  <c r="BM106" i="11"/>
  <c r="BL106" i="11"/>
  <c r="BK106" i="11"/>
  <c r="BJ106" i="11"/>
  <c r="BI106" i="11"/>
  <c r="BH106" i="11"/>
  <c r="BG106" i="11"/>
  <c r="BF106" i="11"/>
  <c r="BE106" i="11"/>
  <c r="BD106" i="11"/>
  <c r="BC106" i="11"/>
  <c r="BB106" i="11"/>
  <c r="BA106" i="11"/>
  <c r="AZ106" i="11"/>
  <c r="AY106" i="11"/>
  <c r="AX106" i="11"/>
  <c r="AW106" i="11"/>
  <c r="AV106" i="11"/>
  <c r="AU106" i="11"/>
  <c r="AT106" i="11"/>
  <c r="AS106" i="11"/>
  <c r="AR106" i="11"/>
  <c r="AQ106" i="11"/>
  <c r="AP106" i="11"/>
  <c r="AO106" i="11"/>
  <c r="AN106" i="11"/>
  <c r="AM106" i="11"/>
  <c r="AL106" i="11"/>
  <c r="AK106" i="11"/>
  <c r="AJ106" i="11"/>
  <c r="AI106" i="11"/>
  <c r="AH106" i="11"/>
  <c r="AG106" i="11"/>
  <c r="AF106" i="11"/>
  <c r="AE106" i="11"/>
  <c r="AD106" i="11"/>
  <c r="AC106" i="11"/>
  <c r="AB106" i="11"/>
  <c r="AA106" i="11"/>
  <c r="Z106" i="11"/>
  <c r="Y106" i="11"/>
  <c r="X106" i="11"/>
  <c r="W106" i="11"/>
  <c r="V106" i="11"/>
  <c r="U106" i="11"/>
  <c r="T106" i="11"/>
  <c r="S106" i="11"/>
  <c r="R106" i="11"/>
  <c r="Q106" i="11"/>
  <c r="P106" i="11"/>
  <c r="O106" i="11"/>
  <c r="N106" i="11"/>
  <c r="M106" i="11"/>
  <c r="L106" i="11"/>
  <c r="K106" i="11"/>
  <c r="J106" i="11"/>
  <c r="I106" i="11"/>
  <c r="H106" i="11"/>
  <c r="G106" i="11"/>
  <c r="G36" i="4" s="1"/>
  <c r="G98" i="11"/>
  <c r="H98" i="11" s="1"/>
  <c r="I98" i="11" s="1"/>
  <c r="J98" i="11" s="1"/>
  <c r="K98" i="11" s="1"/>
  <c r="L98" i="11" s="1"/>
  <c r="M98" i="11" s="1"/>
  <c r="N98" i="11" s="1"/>
  <c r="O98" i="11" s="1"/>
  <c r="P98" i="11" s="1"/>
  <c r="Q98" i="11" s="1"/>
  <c r="R98" i="11" s="1"/>
  <c r="S98" i="11" s="1"/>
  <c r="T98" i="11" s="1"/>
  <c r="U98" i="11" s="1"/>
  <c r="V98" i="11" s="1"/>
  <c r="W98" i="11" s="1"/>
  <c r="X98" i="11" s="1"/>
  <c r="Y98" i="11" s="1"/>
  <c r="Z98" i="11" s="1"/>
  <c r="AA98" i="11" s="1"/>
  <c r="AB98" i="11" s="1"/>
  <c r="AC98" i="11" s="1"/>
  <c r="AD98" i="11" s="1"/>
  <c r="AE98" i="11" s="1"/>
  <c r="AF98" i="11" s="1"/>
  <c r="AG98" i="11" s="1"/>
  <c r="AH98" i="11" s="1"/>
  <c r="AI98" i="11" s="1"/>
  <c r="AJ98" i="11" s="1"/>
  <c r="AK98" i="11" s="1"/>
  <c r="AL98" i="11" s="1"/>
  <c r="AM98" i="11" s="1"/>
  <c r="AN98" i="11" s="1"/>
  <c r="AO98" i="11" s="1"/>
  <c r="AP98" i="11" s="1"/>
  <c r="AQ98" i="11" s="1"/>
  <c r="AR98" i="11" s="1"/>
  <c r="AS98" i="11" s="1"/>
  <c r="AT98" i="11" s="1"/>
  <c r="AU98" i="11" s="1"/>
  <c r="AV98" i="11" s="1"/>
  <c r="AW98" i="11" s="1"/>
  <c r="AX98" i="11" s="1"/>
  <c r="AY98" i="11" s="1"/>
  <c r="AZ98" i="11" s="1"/>
  <c r="BA98" i="11" s="1"/>
  <c r="BB98" i="11" s="1"/>
  <c r="BC98" i="11" s="1"/>
  <c r="BD98" i="11" s="1"/>
  <c r="BE98" i="11" s="1"/>
  <c r="BF98" i="11" s="1"/>
  <c r="BG98" i="11" s="1"/>
  <c r="BH98" i="11" s="1"/>
  <c r="BI98" i="11" s="1"/>
  <c r="BJ98" i="11" s="1"/>
  <c r="BK98" i="11" s="1"/>
  <c r="BL98" i="11" s="1"/>
  <c r="BM98" i="11" s="1"/>
  <c r="BN98" i="11" s="1"/>
  <c r="BN95" i="11"/>
  <c r="BM95" i="11"/>
  <c r="BL95" i="11"/>
  <c r="BK95" i="11"/>
  <c r="BJ95" i="11"/>
  <c r="BI95" i="11"/>
  <c r="BH95" i="11"/>
  <c r="BG95" i="11"/>
  <c r="BF95" i="11"/>
  <c r="BE95" i="11"/>
  <c r="BD95" i="11"/>
  <c r="BC95" i="11"/>
  <c r="BB95" i="11"/>
  <c r="BA95" i="11"/>
  <c r="AZ95" i="11"/>
  <c r="AY95" i="11"/>
  <c r="AX95" i="11"/>
  <c r="AW95" i="11"/>
  <c r="AV95" i="11"/>
  <c r="AU95" i="11"/>
  <c r="AT95" i="11"/>
  <c r="AS95" i="11"/>
  <c r="AR95" i="11"/>
  <c r="AQ95" i="11"/>
  <c r="AP95" i="11"/>
  <c r="AO95" i="11"/>
  <c r="AN95" i="11"/>
  <c r="AM95" i="11"/>
  <c r="AL95" i="11"/>
  <c r="AK95" i="11"/>
  <c r="AJ95" i="11"/>
  <c r="AI95" i="11"/>
  <c r="AH95" i="11"/>
  <c r="AG95" i="11"/>
  <c r="AF95" i="11"/>
  <c r="AE95" i="11"/>
  <c r="AD95" i="11"/>
  <c r="AC95" i="11"/>
  <c r="AB95" i="11"/>
  <c r="AA95" i="11"/>
  <c r="Z95" i="11"/>
  <c r="Y95" i="11"/>
  <c r="X95" i="11"/>
  <c r="W95" i="11"/>
  <c r="V95" i="11"/>
  <c r="U95" i="11"/>
  <c r="T95" i="11"/>
  <c r="S95" i="11"/>
  <c r="R95" i="11"/>
  <c r="Q95" i="11"/>
  <c r="P95" i="11"/>
  <c r="O95" i="11"/>
  <c r="N95" i="11"/>
  <c r="M95" i="11"/>
  <c r="L95" i="11"/>
  <c r="K95" i="11"/>
  <c r="J95" i="11"/>
  <c r="I95" i="11"/>
  <c r="H95" i="11"/>
  <c r="G95" i="11"/>
  <c r="G35" i="4" s="1"/>
  <c r="G90" i="11"/>
  <c r="H90" i="11" s="1"/>
  <c r="I90" i="11" s="1"/>
  <c r="J90" i="11" s="1"/>
  <c r="K90" i="11" s="1"/>
  <c r="L90" i="11" s="1"/>
  <c r="M90" i="11" s="1"/>
  <c r="N90" i="11" s="1"/>
  <c r="O90" i="11" s="1"/>
  <c r="P90" i="11" s="1"/>
  <c r="Q90" i="11" s="1"/>
  <c r="R90" i="11" s="1"/>
  <c r="S90" i="11" s="1"/>
  <c r="T90" i="11" s="1"/>
  <c r="U90" i="11" s="1"/>
  <c r="V90" i="11" s="1"/>
  <c r="W90" i="11" s="1"/>
  <c r="X90" i="11" s="1"/>
  <c r="Y90" i="11" s="1"/>
  <c r="Z90" i="11" s="1"/>
  <c r="AA90" i="11" s="1"/>
  <c r="AB90" i="11" s="1"/>
  <c r="AC90" i="11" s="1"/>
  <c r="AD90" i="11" s="1"/>
  <c r="AE90" i="11" s="1"/>
  <c r="AF90" i="11" s="1"/>
  <c r="AG90" i="11" s="1"/>
  <c r="AH90" i="11" s="1"/>
  <c r="AI90" i="11" s="1"/>
  <c r="AJ90" i="11" s="1"/>
  <c r="AK90" i="11" s="1"/>
  <c r="AL90" i="11" s="1"/>
  <c r="AM90" i="11" s="1"/>
  <c r="AN90" i="11" s="1"/>
  <c r="AO90" i="11" s="1"/>
  <c r="AP90" i="11" s="1"/>
  <c r="AQ90" i="11" s="1"/>
  <c r="AR90" i="11" s="1"/>
  <c r="AS90" i="11" s="1"/>
  <c r="AT90" i="11" s="1"/>
  <c r="AU90" i="11" s="1"/>
  <c r="AV90" i="11" s="1"/>
  <c r="AW90" i="11" s="1"/>
  <c r="AX90" i="11" s="1"/>
  <c r="AY90" i="11" s="1"/>
  <c r="AZ90" i="11" s="1"/>
  <c r="BA90" i="11" s="1"/>
  <c r="BB90" i="11" s="1"/>
  <c r="BC90" i="11" s="1"/>
  <c r="BD90" i="11" s="1"/>
  <c r="BE90" i="11" s="1"/>
  <c r="BF90" i="11" s="1"/>
  <c r="BG90" i="11" s="1"/>
  <c r="BH90" i="11" s="1"/>
  <c r="BI90" i="11" s="1"/>
  <c r="BJ90" i="11" s="1"/>
  <c r="BK90" i="11" s="1"/>
  <c r="BL90" i="11" s="1"/>
  <c r="BM90" i="11" s="1"/>
  <c r="BN90" i="11" s="1"/>
  <c r="BN87" i="11"/>
  <c r="BM87" i="11"/>
  <c r="BL87" i="11"/>
  <c r="BK87" i="11"/>
  <c r="BJ87" i="11"/>
  <c r="BI87" i="11"/>
  <c r="BH87" i="11"/>
  <c r="BG87" i="11"/>
  <c r="BF87" i="11"/>
  <c r="BE87" i="11"/>
  <c r="BD87" i="11"/>
  <c r="BC87" i="11"/>
  <c r="BB87" i="11"/>
  <c r="BA87" i="11"/>
  <c r="AZ87" i="11"/>
  <c r="AY87" i="11"/>
  <c r="AX87" i="11"/>
  <c r="AW87" i="11"/>
  <c r="AV87" i="11"/>
  <c r="AU87" i="11"/>
  <c r="AT87" i="11"/>
  <c r="AS87" i="11"/>
  <c r="AR87" i="11"/>
  <c r="AQ87" i="11"/>
  <c r="AP87" i="11"/>
  <c r="AO87" i="11"/>
  <c r="AN87" i="11"/>
  <c r="AM87" i="11"/>
  <c r="AL87" i="11"/>
  <c r="AK87" i="11"/>
  <c r="AJ87" i="11"/>
  <c r="AI87" i="11"/>
  <c r="AH87" i="11"/>
  <c r="AG87" i="11"/>
  <c r="AF87" i="11"/>
  <c r="AE87" i="11"/>
  <c r="AD87" i="11"/>
  <c r="AC87" i="11"/>
  <c r="AB87" i="11"/>
  <c r="AA87" i="11"/>
  <c r="Z87" i="11"/>
  <c r="Y87" i="11"/>
  <c r="X87" i="11"/>
  <c r="W87" i="11"/>
  <c r="V87" i="11"/>
  <c r="U87" i="11"/>
  <c r="T87" i="11"/>
  <c r="S87" i="11"/>
  <c r="R87" i="11"/>
  <c r="Q87" i="11"/>
  <c r="P87" i="11"/>
  <c r="O87" i="11"/>
  <c r="N87" i="11"/>
  <c r="M87" i="11"/>
  <c r="L87" i="11"/>
  <c r="K87" i="11"/>
  <c r="J87" i="11"/>
  <c r="I87" i="11"/>
  <c r="H87" i="11"/>
  <c r="G87" i="11"/>
  <c r="G34" i="4" s="1"/>
  <c r="G82" i="11"/>
  <c r="H82" i="11" s="1"/>
  <c r="I82" i="11" s="1"/>
  <c r="J82" i="11" s="1"/>
  <c r="K82" i="11" s="1"/>
  <c r="L82" i="11" s="1"/>
  <c r="M82" i="11" s="1"/>
  <c r="N82" i="11" s="1"/>
  <c r="O82" i="11" s="1"/>
  <c r="P82" i="11" s="1"/>
  <c r="Q82" i="11" s="1"/>
  <c r="R82" i="11" s="1"/>
  <c r="S82" i="11" s="1"/>
  <c r="T82" i="11" s="1"/>
  <c r="U82" i="11" s="1"/>
  <c r="V82" i="11" s="1"/>
  <c r="W82" i="11" s="1"/>
  <c r="X82" i="11" s="1"/>
  <c r="Y82" i="11" s="1"/>
  <c r="Z82" i="11" s="1"/>
  <c r="AA82" i="11" s="1"/>
  <c r="AB82" i="11" s="1"/>
  <c r="AC82" i="11" s="1"/>
  <c r="AD82" i="11" s="1"/>
  <c r="AE82" i="11" s="1"/>
  <c r="AF82" i="11" s="1"/>
  <c r="AG82" i="11" s="1"/>
  <c r="AH82" i="11" s="1"/>
  <c r="AI82" i="11" s="1"/>
  <c r="AJ82" i="11" s="1"/>
  <c r="AK82" i="11" s="1"/>
  <c r="AL82" i="11" s="1"/>
  <c r="AM82" i="11" s="1"/>
  <c r="AN82" i="11" s="1"/>
  <c r="AO82" i="11" s="1"/>
  <c r="AP82" i="11" s="1"/>
  <c r="AQ82" i="11" s="1"/>
  <c r="AR82" i="11" s="1"/>
  <c r="AS82" i="11" s="1"/>
  <c r="AT82" i="11" s="1"/>
  <c r="AU82" i="11" s="1"/>
  <c r="AV82" i="11" s="1"/>
  <c r="AW82" i="11" s="1"/>
  <c r="AX82" i="11" s="1"/>
  <c r="AY82" i="11" s="1"/>
  <c r="AZ82" i="11" s="1"/>
  <c r="BA82" i="11" s="1"/>
  <c r="BB82" i="11" s="1"/>
  <c r="BC82" i="11" s="1"/>
  <c r="BD82" i="11" s="1"/>
  <c r="BE82" i="11" s="1"/>
  <c r="BF82" i="11" s="1"/>
  <c r="BG82" i="11" s="1"/>
  <c r="BH82" i="11" s="1"/>
  <c r="BI82" i="11" s="1"/>
  <c r="BJ82" i="11" s="1"/>
  <c r="BK82" i="11" s="1"/>
  <c r="BL82" i="11" s="1"/>
  <c r="BM82" i="11" s="1"/>
  <c r="BN82" i="11" s="1"/>
  <c r="BN75" i="11"/>
  <c r="BN79" i="11" s="1"/>
  <c r="BM75" i="11"/>
  <c r="BM79" i="11" s="1"/>
  <c r="BL75" i="11"/>
  <c r="BL79" i="11" s="1"/>
  <c r="BK75" i="11"/>
  <c r="BK79" i="11" s="1"/>
  <c r="BJ75" i="11"/>
  <c r="BJ79" i="11" s="1"/>
  <c r="BI75" i="11"/>
  <c r="BI79" i="11" s="1"/>
  <c r="BH75" i="11"/>
  <c r="BH79" i="11" s="1"/>
  <c r="BG75" i="11"/>
  <c r="BG79" i="11" s="1"/>
  <c r="BF75" i="11"/>
  <c r="BF79" i="11" s="1"/>
  <c r="BE75" i="11"/>
  <c r="BE79" i="11" s="1"/>
  <c r="BD75" i="11"/>
  <c r="BD79" i="11" s="1"/>
  <c r="BC75" i="11"/>
  <c r="BC79" i="11" s="1"/>
  <c r="BB75" i="11"/>
  <c r="BB79" i="11" s="1"/>
  <c r="BA75" i="11"/>
  <c r="BA79" i="11" s="1"/>
  <c r="AZ75" i="11"/>
  <c r="AZ79" i="11" s="1"/>
  <c r="AY75" i="11"/>
  <c r="AY79" i="11" s="1"/>
  <c r="AX75" i="11"/>
  <c r="AX79" i="11" s="1"/>
  <c r="AW75" i="11"/>
  <c r="AW79" i="11" s="1"/>
  <c r="AV75" i="11"/>
  <c r="AV79" i="11" s="1"/>
  <c r="AU75" i="11"/>
  <c r="AU79" i="11" s="1"/>
  <c r="AT75" i="11"/>
  <c r="AT79" i="11" s="1"/>
  <c r="AS75" i="11"/>
  <c r="AS79" i="11" s="1"/>
  <c r="AR75" i="11"/>
  <c r="AR79" i="11" s="1"/>
  <c r="AQ75" i="11"/>
  <c r="AQ79" i="11" s="1"/>
  <c r="AP75" i="11"/>
  <c r="AP79" i="11" s="1"/>
  <c r="AO75" i="11"/>
  <c r="AO79" i="11" s="1"/>
  <c r="AN75" i="11"/>
  <c r="AN79" i="11" s="1"/>
  <c r="AM75" i="11"/>
  <c r="AM79" i="11" s="1"/>
  <c r="AL75" i="11"/>
  <c r="AL79" i="11" s="1"/>
  <c r="AK75" i="11"/>
  <c r="AK79" i="11" s="1"/>
  <c r="AJ75" i="11"/>
  <c r="AJ79" i="11" s="1"/>
  <c r="AI75" i="11"/>
  <c r="AI79" i="11" s="1"/>
  <c r="AH75" i="11"/>
  <c r="AH79" i="11" s="1"/>
  <c r="AG75" i="11"/>
  <c r="AG79" i="11" s="1"/>
  <c r="AF75" i="11"/>
  <c r="AF79" i="11" s="1"/>
  <c r="AE75" i="11"/>
  <c r="AE79" i="11" s="1"/>
  <c r="AD75" i="11"/>
  <c r="AD79" i="11" s="1"/>
  <c r="AC75" i="11"/>
  <c r="AC79" i="11" s="1"/>
  <c r="AB75" i="11"/>
  <c r="AB79" i="11" s="1"/>
  <c r="AA75" i="11"/>
  <c r="AA79" i="11" s="1"/>
  <c r="Z75" i="11"/>
  <c r="Z79" i="11" s="1"/>
  <c r="Y75" i="11"/>
  <c r="Y79" i="11" s="1"/>
  <c r="X75" i="11"/>
  <c r="X79" i="11" s="1"/>
  <c r="W75" i="11"/>
  <c r="W79" i="11" s="1"/>
  <c r="V75" i="11"/>
  <c r="V79" i="11" s="1"/>
  <c r="U75" i="11"/>
  <c r="U79" i="11" s="1"/>
  <c r="T75" i="11"/>
  <c r="T79" i="11" s="1"/>
  <c r="S75" i="11"/>
  <c r="S79" i="11" s="1"/>
  <c r="R75" i="11"/>
  <c r="R79" i="11" s="1"/>
  <c r="Q75" i="11"/>
  <c r="Q79" i="11" s="1"/>
  <c r="P75" i="11"/>
  <c r="P79" i="11" s="1"/>
  <c r="O75" i="11"/>
  <c r="O79" i="11" s="1"/>
  <c r="N75" i="11"/>
  <c r="N79" i="11" s="1"/>
  <c r="M75" i="11"/>
  <c r="M79" i="11" s="1"/>
  <c r="L75" i="11"/>
  <c r="L79" i="11" s="1"/>
  <c r="K75" i="11"/>
  <c r="K79" i="11" s="1"/>
  <c r="J75" i="11"/>
  <c r="J79" i="11" s="1"/>
  <c r="I75" i="11"/>
  <c r="I79" i="11" s="1"/>
  <c r="H75" i="11"/>
  <c r="H79" i="11" s="1"/>
  <c r="G75" i="11"/>
  <c r="G79" i="11" s="1"/>
  <c r="G33" i="4" s="1"/>
  <c r="G74" i="11"/>
  <c r="H74" i="11" s="1"/>
  <c r="I74" i="11" s="1"/>
  <c r="J74" i="11" s="1"/>
  <c r="K74" i="11" s="1"/>
  <c r="L74" i="11" s="1"/>
  <c r="M74" i="11" s="1"/>
  <c r="N74" i="11" s="1"/>
  <c r="O74" i="11" s="1"/>
  <c r="P74" i="11" s="1"/>
  <c r="Q74" i="11" s="1"/>
  <c r="R74" i="11" s="1"/>
  <c r="S74" i="11" s="1"/>
  <c r="T74" i="11" s="1"/>
  <c r="U74" i="11" s="1"/>
  <c r="V74" i="11" s="1"/>
  <c r="W74" i="11" s="1"/>
  <c r="X74" i="11" s="1"/>
  <c r="Y74" i="11" s="1"/>
  <c r="Z74" i="11" s="1"/>
  <c r="AA74" i="11" s="1"/>
  <c r="AB74" i="11" s="1"/>
  <c r="AC74" i="11" s="1"/>
  <c r="AD74" i="11" s="1"/>
  <c r="AE74" i="11" s="1"/>
  <c r="AF74" i="11" s="1"/>
  <c r="AG74" i="11" s="1"/>
  <c r="AH74" i="11" s="1"/>
  <c r="AI74" i="11" s="1"/>
  <c r="AJ74" i="11" s="1"/>
  <c r="AK74" i="11" s="1"/>
  <c r="AL74" i="11" s="1"/>
  <c r="AM74" i="11" s="1"/>
  <c r="AN74" i="11" s="1"/>
  <c r="AO74" i="11" s="1"/>
  <c r="AP74" i="11" s="1"/>
  <c r="AQ74" i="11" s="1"/>
  <c r="AR74" i="11" s="1"/>
  <c r="AS74" i="11" s="1"/>
  <c r="AT74" i="11" s="1"/>
  <c r="AU74" i="11" s="1"/>
  <c r="AV74" i="11" s="1"/>
  <c r="AW74" i="11" s="1"/>
  <c r="AX74" i="11" s="1"/>
  <c r="AY74" i="11" s="1"/>
  <c r="AZ74" i="11" s="1"/>
  <c r="BA74" i="11" s="1"/>
  <c r="BB74" i="11" s="1"/>
  <c r="BC74" i="11" s="1"/>
  <c r="BD74" i="11" s="1"/>
  <c r="BE74" i="11" s="1"/>
  <c r="BF74" i="11" s="1"/>
  <c r="BG74" i="11" s="1"/>
  <c r="BH74" i="11" s="1"/>
  <c r="BI74" i="11" s="1"/>
  <c r="BJ74" i="11" s="1"/>
  <c r="BK74" i="11" s="1"/>
  <c r="BL74" i="11" s="1"/>
  <c r="BM74" i="11" s="1"/>
  <c r="BN74" i="11" s="1"/>
  <c r="BN68" i="11"/>
  <c r="BM68" i="11"/>
  <c r="BL68" i="11"/>
  <c r="BK68" i="11"/>
  <c r="BJ68" i="11"/>
  <c r="BI68" i="11"/>
  <c r="BH68" i="11"/>
  <c r="BG68"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U68" i="11"/>
  <c r="T68" i="11"/>
  <c r="S68" i="11"/>
  <c r="R68" i="11"/>
  <c r="Q68" i="11"/>
  <c r="P68" i="11"/>
  <c r="O68" i="11"/>
  <c r="N68" i="11"/>
  <c r="M68" i="11"/>
  <c r="L68" i="11"/>
  <c r="K68" i="11"/>
  <c r="J68" i="11"/>
  <c r="I68" i="11"/>
  <c r="H68" i="11"/>
  <c r="G68" i="11"/>
  <c r="V63" i="11"/>
  <c r="V68" i="11" s="1"/>
  <c r="G61" i="11"/>
  <c r="H61" i="11" s="1"/>
  <c r="I61" i="11" s="1"/>
  <c r="J61" i="11" s="1"/>
  <c r="K61" i="11" s="1"/>
  <c r="L61" i="11" s="1"/>
  <c r="M61" i="11" s="1"/>
  <c r="N61" i="11" s="1"/>
  <c r="O61" i="11" s="1"/>
  <c r="P61" i="11" s="1"/>
  <c r="Q61" i="11" s="1"/>
  <c r="R61" i="11" s="1"/>
  <c r="S61" i="11" s="1"/>
  <c r="T61" i="11" s="1"/>
  <c r="U61" i="11" s="1"/>
  <c r="V61" i="11" s="1"/>
  <c r="W61" i="11" s="1"/>
  <c r="X61" i="11" s="1"/>
  <c r="Y61" i="11" s="1"/>
  <c r="Z61" i="11" s="1"/>
  <c r="AA61" i="11" s="1"/>
  <c r="AB61" i="11" s="1"/>
  <c r="AC61" i="11" s="1"/>
  <c r="AD61" i="11" s="1"/>
  <c r="AE61" i="11" s="1"/>
  <c r="AF61" i="11" s="1"/>
  <c r="AG61" i="11" s="1"/>
  <c r="AH61" i="11" s="1"/>
  <c r="AI61" i="11" s="1"/>
  <c r="AJ61" i="11" s="1"/>
  <c r="AK61" i="11" s="1"/>
  <c r="AL61" i="11" s="1"/>
  <c r="AM61" i="11" s="1"/>
  <c r="AN61" i="11" s="1"/>
  <c r="AO61" i="11" s="1"/>
  <c r="AP61" i="11" s="1"/>
  <c r="AQ61" i="11" s="1"/>
  <c r="AR61" i="11" s="1"/>
  <c r="AS61" i="11" s="1"/>
  <c r="AT61" i="11" s="1"/>
  <c r="AU61" i="11" s="1"/>
  <c r="AV61" i="11" s="1"/>
  <c r="AW61" i="11" s="1"/>
  <c r="AX61" i="11" s="1"/>
  <c r="AY61" i="11" s="1"/>
  <c r="AZ61" i="11" s="1"/>
  <c r="BA61" i="11" s="1"/>
  <c r="BB61" i="11" s="1"/>
  <c r="BC61" i="11" s="1"/>
  <c r="BD61" i="11" s="1"/>
  <c r="BE61" i="11" s="1"/>
  <c r="BF61" i="11" s="1"/>
  <c r="BG61" i="11" s="1"/>
  <c r="BH61" i="11" s="1"/>
  <c r="BI61" i="11" s="1"/>
  <c r="BJ61" i="11" s="1"/>
  <c r="BK61" i="11" s="1"/>
  <c r="BL61" i="11" s="1"/>
  <c r="BM61" i="11" s="1"/>
  <c r="BN61" i="11" s="1"/>
  <c r="BN57" i="11"/>
  <c r="BM57" i="11"/>
  <c r="BL57" i="11"/>
  <c r="BK57" i="11"/>
  <c r="BJ57" i="11"/>
  <c r="BI57" i="11"/>
  <c r="BH57" i="11"/>
  <c r="BG57" i="11"/>
  <c r="BF57" i="11"/>
  <c r="BE57" i="11"/>
  <c r="BD57" i="11"/>
  <c r="BC57" i="11"/>
  <c r="BB57" i="11"/>
  <c r="BA57" i="11"/>
  <c r="AZ57" i="11"/>
  <c r="AY57" i="11"/>
  <c r="AX57"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U57" i="11"/>
  <c r="T57" i="11"/>
  <c r="S57" i="11"/>
  <c r="R57" i="11"/>
  <c r="Q57" i="11"/>
  <c r="P57" i="11"/>
  <c r="O57" i="11"/>
  <c r="N57" i="11"/>
  <c r="M57" i="11"/>
  <c r="L57" i="11"/>
  <c r="K57" i="11"/>
  <c r="J57" i="11"/>
  <c r="I57" i="11"/>
  <c r="H57" i="11"/>
  <c r="G57" i="11"/>
  <c r="V57" i="11"/>
  <c r="G43" i="11"/>
  <c r="H43" i="11" s="1"/>
  <c r="I43" i="11" s="1"/>
  <c r="J43" i="11" s="1"/>
  <c r="K43" i="11" s="1"/>
  <c r="L43" i="11" s="1"/>
  <c r="M43" i="11" s="1"/>
  <c r="N43" i="11" s="1"/>
  <c r="O43" i="11" s="1"/>
  <c r="P43" i="11" s="1"/>
  <c r="Q43" i="11" s="1"/>
  <c r="R43" i="11" s="1"/>
  <c r="S43" i="11" s="1"/>
  <c r="T43" i="11" s="1"/>
  <c r="U43" i="11" s="1"/>
  <c r="V43" i="11" s="1"/>
  <c r="W43" i="11" s="1"/>
  <c r="X43" i="11" s="1"/>
  <c r="Y43" i="11" s="1"/>
  <c r="Z43" i="11" s="1"/>
  <c r="AA43" i="11" s="1"/>
  <c r="AB43" i="11" s="1"/>
  <c r="AC43" i="11" s="1"/>
  <c r="AD43" i="11" s="1"/>
  <c r="AE43" i="11" s="1"/>
  <c r="AF43" i="11" s="1"/>
  <c r="AG43" i="11" s="1"/>
  <c r="AH43" i="11" s="1"/>
  <c r="AI43" i="11" s="1"/>
  <c r="AJ43" i="11" s="1"/>
  <c r="AK43" i="11" s="1"/>
  <c r="AL43" i="11" s="1"/>
  <c r="AM43" i="11" s="1"/>
  <c r="AN43" i="11" s="1"/>
  <c r="AO43" i="11" s="1"/>
  <c r="AP43" i="11" s="1"/>
  <c r="AQ43" i="11" s="1"/>
  <c r="AR43" i="11" s="1"/>
  <c r="AS43" i="11" s="1"/>
  <c r="AT43" i="11" s="1"/>
  <c r="AU43" i="11" s="1"/>
  <c r="AV43" i="11" s="1"/>
  <c r="AW43" i="11" s="1"/>
  <c r="AX43" i="11" s="1"/>
  <c r="AY43" i="11" s="1"/>
  <c r="AZ43" i="11" s="1"/>
  <c r="BA43" i="11" s="1"/>
  <c r="BB43" i="11" s="1"/>
  <c r="BC43" i="11" s="1"/>
  <c r="BD43" i="11" s="1"/>
  <c r="BE43" i="11" s="1"/>
  <c r="BF43" i="11" s="1"/>
  <c r="BG43" i="11" s="1"/>
  <c r="BH43" i="11" s="1"/>
  <c r="BI43" i="11" s="1"/>
  <c r="BJ43" i="11" s="1"/>
  <c r="BK43" i="11" s="1"/>
  <c r="BL43" i="11" s="1"/>
  <c r="BM43" i="11" s="1"/>
  <c r="BN43" i="11" s="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G12" i="4" s="1"/>
  <c r="G31" i="11"/>
  <c r="H31" i="11" s="1"/>
  <c r="I31" i="11" s="1"/>
  <c r="J31" i="11" s="1"/>
  <c r="K31" i="11" s="1"/>
  <c r="L31" i="11" s="1"/>
  <c r="M31" i="11" s="1"/>
  <c r="N31" i="11" s="1"/>
  <c r="O31" i="11" s="1"/>
  <c r="P31" i="11" s="1"/>
  <c r="Q31" i="11" s="1"/>
  <c r="R31" i="11" s="1"/>
  <c r="S31" i="11" s="1"/>
  <c r="T31" i="11" s="1"/>
  <c r="U31" i="11" s="1"/>
  <c r="V31" i="11" s="1"/>
  <c r="W31" i="11" s="1"/>
  <c r="X31" i="11" s="1"/>
  <c r="Y31" i="11" s="1"/>
  <c r="Z31" i="11" s="1"/>
  <c r="AA31" i="11" s="1"/>
  <c r="AB31" i="11" s="1"/>
  <c r="AC31" i="11" s="1"/>
  <c r="AD31" i="11" s="1"/>
  <c r="AE31" i="11" s="1"/>
  <c r="AF31" i="11" s="1"/>
  <c r="AG31" i="11" s="1"/>
  <c r="AH31" i="11" s="1"/>
  <c r="AI31" i="11" s="1"/>
  <c r="AJ31" i="11" s="1"/>
  <c r="AK31" i="11" s="1"/>
  <c r="AL31" i="11" s="1"/>
  <c r="AM31" i="11" s="1"/>
  <c r="AN31" i="11" s="1"/>
  <c r="AO31" i="11" s="1"/>
  <c r="AP31" i="11" s="1"/>
  <c r="AQ31" i="11" s="1"/>
  <c r="AR31" i="11" s="1"/>
  <c r="AS31" i="11" s="1"/>
  <c r="AT31" i="11" s="1"/>
  <c r="AU31" i="11" s="1"/>
  <c r="AV31" i="11" s="1"/>
  <c r="AW31" i="11" s="1"/>
  <c r="AX31" i="11" s="1"/>
  <c r="AY31" i="11" s="1"/>
  <c r="AZ31" i="11" s="1"/>
  <c r="BA31" i="11" s="1"/>
  <c r="BB31" i="11" s="1"/>
  <c r="BC31" i="11" s="1"/>
  <c r="BD31" i="11" s="1"/>
  <c r="BE31" i="11" s="1"/>
  <c r="BF31" i="11" s="1"/>
  <c r="BG31" i="11" s="1"/>
  <c r="BH31" i="11" s="1"/>
  <c r="BI31" i="11" s="1"/>
  <c r="BJ31" i="11" s="1"/>
  <c r="BK31" i="11" s="1"/>
  <c r="BL31" i="11" s="1"/>
  <c r="BM31" i="11" s="1"/>
  <c r="BN31" i="11" s="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G11" i="4" s="1"/>
  <c r="G19" i="11"/>
  <c r="H19" i="11" s="1"/>
  <c r="I19" i="11" s="1"/>
  <c r="J19" i="11" s="1"/>
  <c r="K19" i="11" s="1"/>
  <c r="L19" i="11" s="1"/>
  <c r="M19" i="11" s="1"/>
  <c r="N19" i="11" s="1"/>
  <c r="O19" i="11" s="1"/>
  <c r="P19" i="11" s="1"/>
  <c r="Q19" i="11" s="1"/>
  <c r="R19" i="11" s="1"/>
  <c r="S19" i="11" s="1"/>
  <c r="T19" i="11" s="1"/>
  <c r="U19" i="11" s="1"/>
  <c r="V19" i="11" s="1"/>
  <c r="W19" i="11" s="1"/>
  <c r="X19" i="11" s="1"/>
  <c r="Y19" i="11" s="1"/>
  <c r="Z19" i="11" s="1"/>
  <c r="AA19" i="11" s="1"/>
  <c r="AB19" i="11" s="1"/>
  <c r="AC19" i="11" s="1"/>
  <c r="AD19" i="11" s="1"/>
  <c r="AE19" i="11" s="1"/>
  <c r="AF19" i="11" s="1"/>
  <c r="AG19" i="11" s="1"/>
  <c r="AH19" i="11" s="1"/>
  <c r="AI19" i="11" s="1"/>
  <c r="AJ19" i="11" s="1"/>
  <c r="AK19" i="11" s="1"/>
  <c r="AL19" i="11" s="1"/>
  <c r="AM19" i="11" s="1"/>
  <c r="AN19" i="11" s="1"/>
  <c r="AO19" i="11" s="1"/>
  <c r="AP19" i="11" s="1"/>
  <c r="AQ19" i="11" s="1"/>
  <c r="AR19" i="11" s="1"/>
  <c r="AS19" i="11" s="1"/>
  <c r="AT19" i="11" s="1"/>
  <c r="AU19" i="11" s="1"/>
  <c r="AV19" i="11" s="1"/>
  <c r="AW19" i="11" s="1"/>
  <c r="AX19" i="11" s="1"/>
  <c r="AY19" i="11" s="1"/>
  <c r="AZ19" i="11" s="1"/>
  <c r="BA19" i="11" s="1"/>
  <c r="BB19" i="11" s="1"/>
  <c r="BC19" i="11" s="1"/>
  <c r="BD19" i="11" s="1"/>
  <c r="BE19" i="11" s="1"/>
  <c r="BF19" i="11" s="1"/>
  <c r="BG19" i="11" s="1"/>
  <c r="BH19" i="11" s="1"/>
  <c r="BI19" i="11" s="1"/>
  <c r="BJ19" i="11" s="1"/>
  <c r="BK19" i="11" s="1"/>
  <c r="BL19" i="11" s="1"/>
  <c r="BM19" i="11" s="1"/>
  <c r="BN19" i="11" s="1"/>
  <c r="BN15" i="11"/>
  <c r="BN10" i="4" s="1"/>
  <c r="BM15" i="11"/>
  <c r="BM10" i="4" s="1"/>
  <c r="BL15" i="11"/>
  <c r="BL10" i="4" s="1"/>
  <c r="BK15" i="11"/>
  <c r="BK10" i="4" s="1"/>
  <c r="BJ15" i="11"/>
  <c r="BJ10" i="4" s="1"/>
  <c r="BI15" i="11"/>
  <c r="BI10" i="4" s="1"/>
  <c r="BH15" i="11"/>
  <c r="BH10" i="4" s="1"/>
  <c r="BG15" i="11"/>
  <c r="BG10" i="4" s="1"/>
  <c r="BF15" i="11"/>
  <c r="BF10" i="4" s="1"/>
  <c r="BE15" i="11"/>
  <c r="BE10" i="4" s="1"/>
  <c r="BD15" i="11"/>
  <c r="BD10" i="4" s="1"/>
  <c r="BC15" i="11"/>
  <c r="BC10" i="4" s="1"/>
  <c r="BB15" i="11"/>
  <c r="BB10" i="4" s="1"/>
  <c r="BA15" i="11"/>
  <c r="BA10" i="4" s="1"/>
  <c r="AZ15" i="11"/>
  <c r="AZ10" i="4" s="1"/>
  <c r="AY15" i="11"/>
  <c r="AY10" i="4" s="1"/>
  <c r="AX15" i="11"/>
  <c r="AX10" i="4" s="1"/>
  <c r="AW15" i="11"/>
  <c r="AW10" i="4" s="1"/>
  <c r="AV15" i="11"/>
  <c r="AV10" i="4" s="1"/>
  <c r="AU15" i="11"/>
  <c r="AU10" i="4" s="1"/>
  <c r="AT15" i="11"/>
  <c r="AT10" i="4" s="1"/>
  <c r="AS15" i="11"/>
  <c r="AS10" i="4" s="1"/>
  <c r="AR15" i="11"/>
  <c r="AR10" i="4" s="1"/>
  <c r="AQ15" i="11"/>
  <c r="AQ10" i="4" s="1"/>
  <c r="AP15" i="11"/>
  <c r="AP10" i="4" s="1"/>
  <c r="AO15" i="11"/>
  <c r="AO10" i="4" s="1"/>
  <c r="AN15" i="11"/>
  <c r="AN10" i="4" s="1"/>
  <c r="AM15" i="11"/>
  <c r="AM10" i="4" s="1"/>
  <c r="AL15" i="11"/>
  <c r="AL10" i="4" s="1"/>
  <c r="AK15" i="11"/>
  <c r="AK10" i="4" s="1"/>
  <c r="AJ15" i="11"/>
  <c r="AJ10" i="4" s="1"/>
  <c r="AI15" i="11"/>
  <c r="AI10" i="4" s="1"/>
  <c r="AH15" i="11"/>
  <c r="AH10" i="4" s="1"/>
  <c r="AG15" i="11"/>
  <c r="AG10" i="4" s="1"/>
  <c r="AF15" i="11"/>
  <c r="AF10" i="4" s="1"/>
  <c r="AE15" i="11"/>
  <c r="AE10" i="4" s="1"/>
  <c r="AD15" i="11"/>
  <c r="AD10" i="4" s="1"/>
  <c r="AC15" i="11"/>
  <c r="AC10" i="4" s="1"/>
  <c r="AB15" i="11"/>
  <c r="AB10" i="4" s="1"/>
  <c r="AA15" i="11"/>
  <c r="AA10" i="4" s="1"/>
  <c r="Z15" i="11"/>
  <c r="Z10" i="4" s="1"/>
  <c r="Y15" i="11"/>
  <c r="Y10" i="4" s="1"/>
  <c r="X15" i="11"/>
  <c r="X10" i="4" s="1"/>
  <c r="W15" i="11"/>
  <c r="W10" i="4" s="1"/>
  <c r="U15" i="11"/>
  <c r="U10" i="4" s="1"/>
  <c r="T15" i="11"/>
  <c r="T10" i="4" s="1"/>
  <c r="S15" i="11"/>
  <c r="S10" i="4" s="1"/>
  <c r="R15" i="11"/>
  <c r="R10" i="4" s="1"/>
  <c r="Q15" i="11"/>
  <c r="Q10" i="4" s="1"/>
  <c r="P15" i="11"/>
  <c r="P10" i="4" s="1"/>
  <c r="O15" i="11"/>
  <c r="O10" i="4" s="1"/>
  <c r="N15" i="11"/>
  <c r="N10" i="4" s="1"/>
  <c r="M15" i="11"/>
  <c r="M10" i="4" s="1"/>
  <c r="L15" i="11"/>
  <c r="L10" i="4" s="1"/>
  <c r="K15" i="11"/>
  <c r="K10" i="4" s="1"/>
  <c r="J15" i="11"/>
  <c r="J10" i="4" s="1"/>
  <c r="I15" i="11"/>
  <c r="I10" i="4" s="1"/>
  <c r="H15" i="11"/>
  <c r="H10" i="4" s="1"/>
  <c r="G15" i="11"/>
  <c r="G10" i="4" s="1"/>
  <c r="V10" i="11"/>
  <c r="V15" i="11" s="1"/>
  <c r="V10" i="4" s="1"/>
  <c r="G8" i="11"/>
  <c r="H8" i="11" s="1"/>
  <c r="I8" i="11" s="1"/>
  <c r="J8" i="11" s="1"/>
  <c r="K8" i="11" s="1"/>
  <c r="L8" i="11" s="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BK8" i="11" s="1"/>
  <c r="BL8" i="11" s="1"/>
  <c r="BM8" i="11" s="1"/>
  <c r="BN8" i="11" s="1"/>
  <c r="G5" i="9"/>
  <c r="H5" i="9" s="1"/>
  <c r="I5" i="9" s="1"/>
  <c r="J5" i="9" s="1"/>
  <c r="K5" i="9" s="1"/>
  <c r="L5" i="9" s="1"/>
  <c r="M5" i="9" s="1"/>
  <c r="N5" i="9" s="1"/>
  <c r="O5" i="9" s="1"/>
  <c r="P5" i="9" s="1"/>
  <c r="Q5" i="9" s="1"/>
  <c r="R5" i="9" s="1"/>
  <c r="S5" i="9" s="1"/>
  <c r="T5" i="9" s="1"/>
  <c r="U5" i="9" s="1"/>
  <c r="V5" i="9" s="1"/>
  <c r="W5" i="9" s="1"/>
  <c r="X5" i="9" s="1"/>
  <c r="Y5" i="9" s="1"/>
  <c r="Z5" i="9" s="1"/>
  <c r="AA5" i="9" s="1"/>
  <c r="AB5" i="9" s="1"/>
  <c r="AC5" i="9" s="1"/>
  <c r="AD5" i="9" s="1"/>
  <c r="AE5" i="9" s="1"/>
  <c r="AF5" i="9" s="1"/>
  <c r="AG5" i="9" s="1"/>
  <c r="AH5" i="9" s="1"/>
  <c r="AI5" i="9" s="1"/>
  <c r="AJ5" i="9" s="1"/>
  <c r="AK5" i="9" s="1"/>
  <c r="AL5" i="9" s="1"/>
  <c r="AM5" i="9" s="1"/>
  <c r="AN5" i="9" s="1"/>
  <c r="AO5" i="9" s="1"/>
  <c r="AP5" i="9" s="1"/>
  <c r="AQ5" i="9" s="1"/>
  <c r="AR5" i="9" s="1"/>
  <c r="AS5" i="9" s="1"/>
  <c r="AT5" i="9" s="1"/>
  <c r="AU5" i="9" s="1"/>
  <c r="AV5" i="9" s="1"/>
  <c r="AW5" i="9" s="1"/>
  <c r="AX5" i="9" s="1"/>
  <c r="AY5" i="9" s="1"/>
  <c r="AZ5" i="9" s="1"/>
  <c r="BA5" i="9" s="1"/>
  <c r="BB5" i="9" s="1"/>
  <c r="BC5" i="9" s="1"/>
  <c r="BD5" i="9" s="1"/>
  <c r="BE5" i="9" s="1"/>
  <c r="BF5" i="9" s="1"/>
  <c r="BG5" i="9" s="1"/>
  <c r="BH5" i="9" s="1"/>
  <c r="BI5" i="9" s="1"/>
  <c r="BJ5" i="9" s="1"/>
  <c r="BK5" i="9" s="1"/>
  <c r="BL5" i="9" s="1"/>
  <c r="BM5" i="9" s="1"/>
  <c r="BN5" i="9" s="1"/>
  <c r="H190" i="11" l="1"/>
  <c r="G43" i="4"/>
  <c r="G39" i="4"/>
  <c r="G40" i="4"/>
  <c r="AV190" i="11"/>
  <c r="BL190" i="11"/>
  <c r="AZ190" i="11"/>
  <c r="BA190" i="11"/>
  <c r="BE190" i="11"/>
  <c r="G49" i="4"/>
  <c r="M152" i="11"/>
  <c r="Y152" i="11"/>
  <c r="AK152" i="11"/>
  <c r="AW152" i="11"/>
  <c r="H228" i="11"/>
  <c r="T228" i="11"/>
  <c r="AB228" i="11"/>
  <c r="AN228" i="11"/>
  <c r="AZ228" i="11"/>
  <c r="BH228" i="11"/>
  <c r="J152" i="11"/>
  <c r="N152" i="11"/>
  <c r="R152" i="11"/>
  <c r="Z152" i="11"/>
  <c r="AD152" i="11"/>
  <c r="AH152" i="11"/>
  <c r="AL152" i="11"/>
  <c r="AP152" i="11"/>
  <c r="AT152" i="11"/>
  <c r="AX152" i="11"/>
  <c r="BB152" i="11"/>
  <c r="BF152" i="11"/>
  <c r="BJ152" i="11"/>
  <c r="BN152" i="11"/>
  <c r="Q152" i="11"/>
  <c r="AC152" i="11"/>
  <c r="AO152" i="11"/>
  <c r="BA152" i="11"/>
  <c r="L228" i="11"/>
  <c r="X228" i="11"/>
  <c r="AJ228" i="11"/>
  <c r="AV228" i="11"/>
  <c r="BL228" i="11"/>
  <c r="G152" i="11"/>
  <c r="K152" i="11"/>
  <c r="O152" i="11"/>
  <c r="S152" i="11"/>
  <c r="W152" i="11"/>
  <c r="AA152" i="11"/>
  <c r="AE152" i="11"/>
  <c r="AI152" i="11"/>
  <c r="AM152" i="11"/>
  <c r="AQ152" i="11"/>
  <c r="AU152" i="11"/>
  <c r="AY152" i="11"/>
  <c r="BC152" i="11"/>
  <c r="BG152" i="11"/>
  <c r="BK152" i="11"/>
  <c r="J228" i="11"/>
  <c r="N228" i="11"/>
  <c r="R228" i="11"/>
  <c r="V228" i="11"/>
  <c r="Z228" i="11"/>
  <c r="AD228" i="11"/>
  <c r="AH228" i="11"/>
  <c r="AL228" i="11"/>
  <c r="AP228" i="11"/>
  <c r="AT228" i="11"/>
  <c r="AX228" i="11"/>
  <c r="BB228" i="11"/>
  <c r="BF228" i="11"/>
  <c r="BJ228" i="11"/>
  <c r="BN228" i="11"/>
  <c r="I152" i="11"/>
  <c r="U152" i="11"/>
  <c r="AG152" i="11"/>
  <c r="AS152" i="11"/>
  <c r="BE152" i="11"/>
  <c r="P228" i="11"/>
  <c r="AF228" i="11"/>
  <c r="AR228" i="11"/>
  <c r="BD228" i="11"/>
  <c r="H152" i="11"/>
  <c r="L152" i="11"/>
  <c r="P152" i="11"/>
  <c r="T152" i="11"/>
  <c r="X152" i="11"/>
  <c r="AB152" i="11"/>
  <c r="AF152" i="11"/>
  <c r="AJ152" i="11"/>
  <c r="AN152" i="11"/>
  <c r="AR152" i="11"/>
  <c r="AV152" i="11"/>
  <c r="AZ152" i="11"/>
  <c r="BD152" i="11"/>
  <c r="BH152" i="11"/>
  <c r="G228" i="11"/>
  <c r="K228" i="11"/>
  <c r="O228" i="11"/>
  <c r="S228" i="11"/>
  <c r="W228" i="11"/>
  <c r="AA228" i="11"/>
  <c r="AE228" i="11"/>
  <c r="AI228" i="11"/>
  <c r="AM228" i="11"/>
  <c r="AQ228" i="11"/>
  <c r="AU228" i="11"/>
  <c r="AY228" i="11"/>
  <c r="BC228" i="11"/>
  <c r="BG228" i="11"/>
  <c r="BK228" i="11"/>
  <c r="V152" i="11"/>
  <c r="AF190" i="11"/>
  <c r="AJ190" i="11"/>
  <c r="L190" i="11"/>
  <c r="X190" i="11"/>
  <c r="AB190" i="11"/>
  <c r="AN190" i="11"/>
  <c r="AR190" i="11"/>
  <c r="BD190" i="11"/>
  <c r="BH190" i="11"/>
  <c r="BL152" i="11"/>
  <c r="AK190" i="11"/>
  <c r="AO190" i="11"/>
  <c r="AG190" i="11"/>
  <c r="AW190" i="11"/>
  <c r="BM190" i="11"/>
  <c r="BI152" i="11"/>
  <c r="BM152" i="11"/>
  <c r="G190" i="11"/>
  <c r="W190" i="11"/>
  <c r="AI190" i="11"/>
  <c r="AM190" i="11"/>
  <c r="AY190" i="11"/>
  <c r="BC190" i="11"/>
  <c r="AD190" i="11"/>
  <c r="AH190" i="11"/>
  <c r="AL190" i="11"/>
  <c r="AP190" i="11"/>
  <c r="AT190" i="11"/>
  <c r="AX190" i="11"/>
  <c r="BB190" i="11"/>
  <c r="BF190" i="11"/>
  <c r="BJ190" i="11"/>
  <c r="BN190" i="11"/>
  <c r="J190" i="11"/>
  <c r="N190" i="11"/>
  <c r="R190" i="11"/>
  <c r="V190" i="11"/>
  <c r="Z190" i="11"/>
  <c r="AE190" i="11"/>
  <c r="AU190" i="11"/>
  <c r="BK190" i="11"/>
  <c r="K190" i="11"/>
  <c r="O190" i="11"/>
  <c r="S190" i="11"/>
  <c r="AA190" i="11"/>
  <c r="AQ190" i="11"/>
  <c r="BG190" i="11"/>
  <c r="P190" i="11"/>
  <c r="T190" i="11"/>
  <c r="I228" i="11"/>
  <c r="M228" i="11"/>
  <c r="Q228" i="11"/>
  <c r="U228" i="11"/>
  <c r="Y228" i="11"/>
  <c r="AC228" i="11"/>
  <c r="AG228" i="11"/>
  <c r="AK228" i="11"/>
  <c r="AO228" i="11"/>
  <c r="AS228" i="11"/>
  <c r="AW228" i="11"/>
  <c r="BA228" i="11"/>
  <c r="BE228" i="11"/>
  <c r="BI228" i="11"/>
  <c r="BM228" i="11"/>
  <c r="I190" i="11"/>
  <c r="M190" i="11"/>
  <c r="Q190" i="11"/>
  <c r="U190" i="11"/>
  <c r="Y190" i="11"/>
  <c r="AC190" i="11"/>
  <c r="AS190" i="11"/>
  <c r="BI190" i="11"/>
  <c r="BN88" i="8"/>
  <c r="BM88" i="8"/>
  <c r="BL88" i="8"/>
  <c r="BK88" i="8"/>
  <c r="BJ88" i="8"/>
  <c r="BI88" i="8"/>
  <c r="BH88" i="8"/>
  <c r="BG88" i="8"/>
  <c r="BF88" i="8"/>
  <c r="BE88" i="8"/>
  <c r="BD88" i="8"/>
  <c r="BC88" i="8"/>
  <c r="BB88" i="8"/>
  <c r="BA88" i="8"/>
  <c r="AZ88" i="8"/>
  <c r="AY88" i="8"/>
  <c r="AX88" i="8"/>
  <c r="AW88" i="8"/>
  <c r="AV88" i="8"/>
  <c r="AU88" i="8"/>
  <c r="AT88" i="8"/>
  <c r="AS88" i="8"/>
  <c r="AR88" i="8"/>
  <c r="AQ88" i="8"/>
  <c r="AP88" i="8"/>
  <c r="AO88" i="8"/>
  <c r="AN88" i="8"/>
  <c r="AM88" i="8"/>
  <c r="AL88" i="8"/>
  <c r="AK88" i="8"/>
  <c r="AJ88" i="8"/>
  <c r="AI88" i="8"/>
  <c r="AH88" i="8"/>
  <c r="AG88" i="8"/>
  <c r="AF88" i="8"/>
  <c r="AE88" i="8"/>
  <c r="AD88" i="8"/>
  <c r="AC88" i="8"/>
  <c r="AB88" i="8"/>
  <c r="AA88" i="8"/>
  <c r="Z88" i="8"/>
  <c r="Y88" i="8"/>
  <c r="X88" i="8"/>
  <c r="W88" i="8"/>
  <c r="V88" i="8"/>
  <c r="U88" i="8"/>
  <c r="T88" i="8"/>
  <c r="S88" i="8"/>
  <c r="R88" i="8"/>
  <c r="Q88" i="8"/>
  <c r="P88" i="8"/>
  <c r="O88" i="8"/>
  <c r="N88" i="8"/>
  <c r="M88" i="8"/>
  <c r="L88" i="8"/>
  <c r="K88" i="8"/>
  <c r="J88" i="8"/>
  <c r="I88" i="8"/>
  <c r="H88" i="8"/>
  <c r="G88" i="8"/>
  <c r="G6" i="9" l="1"/>
  <c r="H105" i="8"/>
  <c r="G105" i="8"/>
  <c r="G80" i="8" s="1"/>
  <c r="BN108" i="4"/>
  <c r="BM108" i="4"/>
  <c r="BL108" i="4"/>
  <c r="BK108" i="4"/>
  <c r="BJ108" i="4"/>
  <c r="BI108" i="4"/>
  <c r="BH108" i="4"/>
  <c r="BG108" i="4"/>
  <c r="BF108" i="4"/>
  <c r="BE108" i="4"/>
  <c r="BD108" i="4"/>
  <c r="BC108" i="4"/>
  <c r="BB108" i="4"/>
  <c r="BA108" i="4"/>
  <c r="AZ108" i="4"/>
  <c r="AY108" i="4"/>
  <c r="AX108"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Z108" i="4"/>
  <c r="Y108" i="4"/>
  <c r="X108" i="4"/>
  <c r="W108" i="4"/>
  <c r="V108" i="4"/>
  <c r="U108" i="4"/>
  <c r="T108" i="4"/>
  <c r="S108" i="4"/>
  <c r="R108" i="4"/>
  <c r="Q108" i="4"/>
  <c r="P108" i="4"/>
  <c r="O108" i="4"/>
  <c r="N108" i="4"/>
  <c r="M108" i="4"/>
  <c r="L108" i="4"/>
  <c r="K108" i="4"/>
  <c r="J108" i="4"/>
  <c r="I108" i="4"/>
  <c r="H108" i="4"/>
  <c r="G108" i="4"/>
  <c r="H80" i="8"/>
  <c r="BN105" i="8"/>
  <c r="BN80" i="8" s="1"/>
  <c r="BM105" i="8"/>
  <c r="BM80" i="8" s="1"/>
  <c r="BL105" i="8"/>
  <c r="BL80" i="8" s="1"/>
  <c r="BK105" i="8"/>
  <c r="BK80" i="8" s="1"/>
  <c r="BJ105" i="8"/>
  <c r="BJ80" i="8" s="1"/>
  <c r="BI105" i="8"/>
  <c r="BI80" i="8" s="1"/>
  <c r="BH105" i="8"/>
  <c r="BH80" i="8" s="1"/>
  <c r="BG105" i="8"/>
  <c r="BG80" i="8" s="1"/>
  <c r="BF105" i="8"/>
  <c r="BF80" i="8" s="1"/>
  <c r="BE105" i="8"/>
  <c r="BE80" i="8" s="1"/>
  <c r="BD105" i="8"/>
  <c r="BD80" i="8" s="1"/>
  <c r="BC105" i="8"/>
  <c r="BC80" i="8" s="1"/>
  <c r="BB105" i="8"/>
  <c r="BB80" i="8" s="1"/>
  <c r="BA105" i="8"/>
  <c r="BA80" i="8" s="1"/>
  <c r="AZ105" i="8"/>
  <c r="AZ80" i="8" s="1"/>
  <c r="AY105" i="8"/>
  <c r="AY80" i="8" s="1"/>
  <c r="AX105" i="8"/>
  <c r="AX80" i="8" s="1"/>
  <c r="AW105" i="8"/>
  <c r="AW80" i="8" s="1"/>
  <c r="AV105" i="8"/>
  <c r="AV80" i="8" s="1"/>
  <c r="AU105" i="8"/>
  <c r="AU80" i="8" s="1"/>
  <c r="AT105" i="8"/>
  <c r="AT80" i="8" s="1"/>
  <c r="AS105" i="8"/>
  <c r="AS80" i="8" s="1"/>
  <c r="AR105" i="8"/>
  <c r="AR80" i="8" s="1"/>
  <c r="AQ105" i="8"/>
  <c r="AQ80" i="8" s="1"/>
  <c r="AP105" i="8"/>
  <c r="AP80" i="8" s="1"/>
  <c r="AO105" i="8"/>
  <c r="AO80" i="8" s="1"/>
  <c r="AN105" i="8"/>
  <c r="AN80" i="8" s="1"/>
  <c r="AM105" i="8"/>
  <c r="AM80" i="8" s="1"/>
  <c r="AL105" i="8"/>
  <c r="AL80" i="8" s="1"/>
  <c r="AK105" i="8"/>
  <c r="AK80" i="8" s="1"/>
  <c r="AJ105" i="8"/>
  <c r="AJ80" i="8" s="1"/>
  <c r="AI105" i="8"/>
  <c r="AI80" i="8" s="1"/>
  <c r="AH105" i="8"/>
  <c r="AH80" i="8" s="1"/>
  <c r="AG105" i="8"/>
  <c r="AG80" i="8" s="1"/>
  <c r="AF105" i="8"/>
  <c r="AF80" i="8" s="1"/>
  <c r="AE105" i="8"/>
  <c r="AE80" i="8" s="1"/>
  <c r="AD105" i="8"/>
  <c r="AD80" i="8" s="1"/>
  <c r="AC105" i="8"/>
  <c r="AC80" i="8" s="1"/>
  <c r="AB105" i="8"/>
  <c r="AB80" i="8" s="1"/>
  <c r="AA105" i="8"/>
  <c r="AA80" i="8" s="1"/>
  <c r="Z105" i="8"/>
  <c r="Z80" i="8" s="1"/>
  <c r="Y105" i="8"/>
  <c r="Y80" i="8" s="1"/>
  <c r="X105" i="8"/>
  <c r="X80" i="8" s="1"/>
  <c r="W105" i="8"/>
  <c r="W80" i="8" s="1"/>
  <c r="V105" i="8"/>
  <c r="V80" i="8" s="1"/>
  <c r="U105" i="8"/>
  <c r="U80" i="8" s="1"/>
  <c r="T105" i="8"/>
  <c r="T80" i="8" s="1"/>
  <c r="S105" i="8"/>
  <c r="S80" i="8" s="1"/>
  <c r="R105" i="8"/>
  <c r="R80" i="8" s="1"/>
  <c r="Q105" i="8"/>
  <c r="Q80" i="8" s="1"/>
  <c r="P105" i="8"/>
  <c r="P80" i="8" s="1"/>
  <c r="O105" i="8"/>
  <c r="O80" i="8" s="1"/>
  <c r="N105" i="8"/>
  <c r="N80" i="8" s="1"/>
  <c r="M105" i="8"/>
  <c r="M80" i="8" s="1"/>
  <c r="L105" i="8"/>
  <c r="L80" i="8" s="1"/>
  <c r="K105" i="8"/>
  <c r="K80" i="8" s="1"/>
  <c r="J105" i="8"/>
  <c r="J80" i="8" s="1"/>
  <c r="I105" i="8"/>
  <c r="I80" i="8" s="1"/>
  <c r="G57" i="8"/>
  <c r="G41" i="8" s="1"/>
  <c r="G56" i="8"/>
  <c r="G55" i="8"/>
  <c r="G54" i="8"/>
  <c r="G53" i="8"/>
  <c r="G51" i="8"/>
  <c r="G50" i="8"/>
  <c r="G49" i="8"/>
  <c r="G48" i="8"/>
  <c r="G47" i="8"/>
  <c r="BN19" i="8"/>
  <c r="BN100" i="8" s="1"/>
  <c r="BN82" i="8" s="1"/>
  <c r="BM19" i="8"/>
  <c r="BM100" i="8" s="1"/>
  <c r="BM82" i="8" s="1"/>
  <c r="BL19" i="8"/>
  <c r="BL100" i="8" s="1"/>
  <c r="BL82" i="8" s="1"/>
  <c r="BK19" i="8"/>
  <c r="BK100" i="8" s="1"/>
  <c r="BK82" i="8" s="1"/>
  <c r="BJ19" i="8"/>
  <c r="BJ100" i="8" s="1"/>
  <c r="BJ82" i="8" s="1"/>
  <c r="BI19" i="8"/>
  <c r="BI100" i="8" s="1"/>
  <c r="BI82" i="8" s="1"/>
  <c r="BH19" i="8"/>
  <c r="BH100" i="8" s="1"/>
  <c r="BH82" i="8" s="1"/>
  <c r="BG19" i="8"/>
  <c r="BG100" i="8" s="1"/>
  <c r="BG82" i="8" s="1"/>
  <c r="BF19" i="8"/>
  <c r="BF100" i="8" s="1"/>
  <c r="BF82" i="8" s="1"/>
  <c r="BE19" i="8"/>
  <c r="BE100" i="8" s="1"/>
  <c r="BE82" i="8" s="1"/>
  <c r="BD19" i="8"/>
  <c r="BD100" i="8" s="1"/>
  <c r="BD82" i="8" s="1"/>
  <c r="BC19" i="8"/>
  <c r="BC100" i="8" s="1"/>
  <c r="BC82" i="8" s="1"/>
  <c r="BB19" i="8"/>
  <c r="BB100" i="8" s="1"/>
  <c r="BB82" i="8" s="1"/>
  <c r="BA19" i="8"/>
  <c r="BA100" i="8" s="1"/>
  <c r="BA82" i="8" s="1"/>
  <c r="AZ19" i="8"/>
  <c r="AZ100" i="8" s="1"/>
  <c r="AZ82" i="8" s="1"/>
  <c r="AY19" i="8"/>
  <c r="AY100" i="8" s="1"/>
  <c r="AY82" i="8" s="1"/>
  <c r="AX19" i="8"/>
  <c r="AX100" i="8" s="1"/>
  <c r="AX82" i="8" s="1"/>
  <c r="AW19" i="8"/>
  <c r="AW100" i="8" s="1"/>
  <c r="AW82" i="8" s="1"/>
  <c r="AV19" i="8"/>
  <c r="AV100" i="8" s="1"/>
  <c r="AV82" i="8" s="1"/>
  <c r="AU19" i="8"/>
  <c r="AU100" i="8" s="1"/>
  <c r="AU82" i="8" s="1"/>
  <c r="AT19" i="8"/>
  <c r="AT100" i="8" s="1"/>
  <c r="AT82" i="8" s="1"/>
  <c r="AS19" i="8"/>
  <c r="AS100" i="8" s="1"/>
  <c r="AS82" i="8" s="1"/>
  <c r="AR19" i="8"/>
  <c r="AR100" i="8" s="1"/>
  <c r="AR82" i="8" s="1"/>
  <c r="AQ19" i="8"/>
  <c r="AQ100" i="8" s="1"/>
  <c r="AQ82" i="8" s="1"/>
  <c r="AP19" i="8"/>
  <c r="AP100" i="8" s="1"/>
  <c r="AP82" i="8" s="1"/>
  <c r="AO19" i="8"/>
  <c r="AO100" i="8" s="1"/>
  <c r="AO82" i="8" s="1"/>
  <c r="AN19" i="8"/>
  <c r="AN100" i="8" s="1"/>
  <c r="AN82" i="8" s="1"/>
  <c r="AM19" i="8"/>
  <c r="AM100" i="8" s="1"/>
  <c r="AM82" i="8" s="1"/>
  <c r="AL19" i="8"/>
  <c r="AL100" i="8" s="1"/>
  <c r="AL82" i="8" s="1"/>
  <c r="AK19" i="8"/>
  <c r="AK100" i="8" s="1"/>
  <c r="AK82" i="8" s="1"/>
  <c r="AJ19" i="8"/>
  <c r="AJ100" i="8" s="1"/>
  <c r="AJ82" i="8" s="1"/>
  <c r="AI19" i="8"/>
  <c r="AI100" i="8" s="1"/>
  <c r="AI82" i="8" s="1"/>
  <c r="AH19" i="8"/>
  <c r="AH100" i="8" s="1"/>
  <c r="AH82" i="8" s="1"/>
  <c r="AG19" i="8"/>
  <c r="AG100" i="8" s="1"/>
  <c r="AG82" i="8" s="1"/>
  <c r="AF19" i="8"/>
  <c r="AF100" i="8" s="1"/>
  <c r="AF82" i="8" s="1"/>
  <c r="AE19" i="8"/>
  <c r="AE100" i="8" s="1"/>
  <c r="AE82" i="8" s="1"/>
  <c r="AD19" i="8"/>
  <c r="AD100" i="8" s="1"/>
  <c r="AD82" i="8" s="1"/>
  <c r="AC19" i="8"/>
  <c r="AC100" i="8" s="1"/>
  <c r="AC82" i="8" s="1"/>
  <c r="AB19" i="8"/>
  <c r="AB100" i="8" s="1"/>
  <c r="AB82" i="8" s="1"/>
  <c r="AA19" i="8"/>
  <c r="AA100" i="8" s="1"/>
  <c r="AA82" i="8" s="1"/>
  <c r="Z19" i="8"/>
  <c r="Z100" i="8" s="1"/>
  <c r="Z82" i="8" s="1"/>
  <c r="Y19" i="8"/>
  <c r="Y100" i="8" s="1"/>
  <c r="Y82" i="8" s="1"/>
  <c r="X19" i="8"/>
  <c r="X100" i="8" s="1"/>
  <c r="X82" i="8" s="1"/>
  <c r="W19" i="8"/>
  <c r="W100" i="8" s="1"/>
  <c r="W82" i="8" s="1"/>
  <c r="V19" i="8"/>
  <c r="V100" i="8" s="1"/>
  <c r="V82" i="8" s="1"/>
  <c r="U19" i="8"/>
  <c r="U100" i="8" s="1"/>
  <c r="U82" i="8" s="1"/>
  <c r="T19" i="8"/>
  <c r="T100" i="8" s="1"/>
  <c r="T82" i="8" s="1"/>
  <c r="S19" i="8"/>
  <c r="S100" i="8" s="1"/>
  <c r="S82" i="8" s="1"/>
  <c r="R19" i="8"/>
  <c r="R100" i="8" s="1"/>
  <c r="R82" i="8" s="1"/>
  <c r="Q19" i="8"/>
  <c r="Q100" i="8" s="1"/>
  <c r="Q82" i="8" s="1"/>
  <c r="P19" i="8"/>
  <c r="P100" i="8" s="1"/>
  <c r="P82" i="8" s="1"/>
  <c r="O19" i="8"/>
  <c r="O100" i="8" s="1"/>
  <c r="O82" i="8" s="1"/>
  <c r="N19" i="8"/>
  <c r="N100" i="8" s="1"/>
  <c r="N82" i="8" s="1"/>
  <c r="M19" i="8"/>
  <c r="M100" i="8" s="1"/>
  <c r="M82" i="8" s="1"/>
  <c r="L19" i="8"/>
  <c r="L100" i="8" s="1"/>
  <c r="L82" i="8" s="1"/>
  <c r="K19" i="8"/>
  <c r="K100" i="8" s="1"/>
  <c r="K82" i="8" s="1"/>
  <c r="J19" i="8"/>
  <c r="J100" i="8" s="1"/>
  <c r="J82" i="8" s="1"/>
  <c r="I19" i="8"/>
  <c r="I100" i="8" s="1"/>
  <c r="I82" i="8" s="1"/>
  <c r="H19" i="8"/>
  <c r="H100" i="8" s="1"/>
  <c r="H82" i="8" s="1"/>
  <c r="G19" i="8"/>
  <c r="G100" i="8" s="1"/>
  <c r="G82" i="8" s="1"/>
  <c r="BN12" i="8"/>
  <c r="BN99" i="8" s="1"/>
  <c r="BN81" i="8" s="1"/>
  <c r="BM12" i="8"/>
  <c r="BM99" i="8" s="1"/>
  <c r="BM81" i="8" s="1"/>
  <c r="BL12" i="8"/>
  <c r="BL99" i="8" s="1"/>
  <c r="BK12" i="8"/>
  <c r="BK99" i="8" s="1"/>
  <c r="BK81" i="8" s="1"/>
  <c r="BJ12" i="8"/>
  <c r="BJ99" i="8" s="1"/>
  <c r="BI12" i="8"/>
  <c r="BI99" i="8" s="1"/>
  <c r="BI81" i="8" s="1"/>
  <c r="BH12" i="8"/>
  <c r="BH99" i="8" s="1"/>
  <c r="BH81" i="8" s="1"/>
  <c r="BG12" i="8"/>
  <c r="BG99" i="8" s="1"/>
  <c r="BG81" i="8" s="1"/>
  <c r="BF12" i="8"/>
  <c r="BF99" i="8" s="1"/>
  <c r="BF81" i="8" s="1"/>
  <c r="BE12" i="8"/>
  <c r="BE99" i="8" s="1"/>
  <c r="BE81" i="8" s="1"/>
  <c r="BD12" i="8"/>
  <c r="BD99" i="8" s="1"/>
  <c r="BC12" i="8"/>
  <c r="BC99" i="8" s="1"/>
  <c r="BC81" i="8" s="1"/>
  <c r="BB12" i="8"/>
  <c r="BB99" i="8" s="1"/>
  <c r="BB103" i="8" s="1"/>
  <c r="BA12" i="8"/>
  <c r="BA99" i="8" s="1"/>
  <c r="BA81" i="8" s="1"/>
  <c r="AZ12" i="8"/>
  <c r="AZ99" i="8" s="1"/>
  <c r="AY12" i="8"/>
  <c r="AY99" i="8" s="1"/>
  <c r="AY81" i="8" s="1"/>
  <c r="AX12" i="8"/>
  <c r="AX99" i="8" s="1"/>
  <c r="AX81" i="8" s="1"/>
  <c r="AW12" i="8"/>
  <c r="AW99" i="8" s="1"/>
  <c r="AW81" i="8" s="1"/>
  <c r="AV12" i="8"/>
  <c r="AV99" i="8" s="1"/>
  <c r="AU12" i="8"/>
  <c r="AU99" i="8" s="1"/>
  <c r="AU81" i="8" s="1"/>
  <c r="AT12" i="8"/>
  <c r="AT99" i="8" s="1"/>
  <c r="AS12" i="8"/>
  <c r="AS99" i="8" s="1"/>
  <c r="AS81" i="8" s="1"/>
  <c r="AR12" i="8"/>
  <c r="AR99" i="8" s="1"/>
  <c r="AQ12" i="8"/>
  <c r="AQ99" i="8" s="1"/>
  <c r="AQ81" i="8" s="1"/>
  <c r="AP12" i="8"/>
  <c r="AP99" i="8" s="1"/>
  <c r="AP81" i="8" s="1"/>
  <c r="AO12" i="8"/>
  <c r="AO99" i="8" s="1"/>
  <c r="AO81" i="8" s="1"/>
  <c r="AN12" i="8"/>
  <c r="AN99" i="8" s="1"/>
  <c r="AM12" i="8"/>
  <c r="AM99" i="8" s="1"/>
  <c r="AM81" i="8" s="1"/>
  <c r="AL12" i="8"/>
  <c r="AL99" i="8" s="1"/>
  <c r="AL103" i="8" s="1"/>
  <c r="AK12" i="8"/>
  <c r="AK99" i="8" s="1"/>
  <c r="AK81" i="8" s="1"/>
  <c r="AJ12" i="8"/>
  <c r="AJ99" i="8" s="1"/>
  <c r="AI12" i="8"/>
  <c r="AI99" i="8" s="1"/>
  <c r="AI81" i="8" s="1"/>
  <c r="AH12" i="8"/>
  <c r="AH99" i="8" s="1"/>
  <c r="AH81" i="8" s="1"/>
  <c r="AG12" i="8"/>
  <c r="AG99" i="8" s="1"/>
  <c r="AG81" i="8" s="1"/>
  <c r="AF12" i="8"/>
  <c r="AF99" i="8" s="1"/>
  <c r="AE12" i="8"/>
  <c r="AE99" i="8" s="1"/>
  <c r="AE81" i="8" s="1"/>
  <c r="AD12" i="8"/>
  <c r="AD99" i="8" s="1"/>
  <c r="AC12" i="8"/>
  <c r="AC99" i="8" s="1"/>
  <c r="AC81" i="8" s="1"/>
  <c r="AB12" i="8"/>
  <c r="AB99" i="8" s="1"/>
  <c r="AA12" i="8"/>
  <c r="AA99" i="8" s="1"/>
  <c r="AA81" i="8" s="1"/>
  <c r="Z12" i="8"/>
  <c r="Z99" i="8" s="1"/>
  <c r="Z81" i="8" s="1"/>
  <c r="Y12" i="8"/>
  <c r="Y99" i="8" s="1"/>
  <c r="Y81" i="8" s="1"/>
  <c r="X12" i="8"/>
  <c r="X99" i="8" s="1"/>
  <c r="W12" i="8"/>
  <c r="W99" i="8" s="1"/>
  <c r="W81" i="8" s="1"/>
  <c r="V12" i="8"/>
  <c r="V99" i="8" s="1"/>
  <c r="U12" i="8"/>
  <c r="U99" i="8" s="1"/>
  <c r="U81" i="8" s="1"/>
  <c r="T12" i="8"/>
  <c r="T99" i="8" s="1"/>
  <c r="S12" i="8"/>
  <c r="S99" i="8" s="1"/>
  <c r="S81" i="8" s="1"/>
  <c r="R12" i="8"/>
  <c r="R99" i="8" s="1"/>
  <c r="R81" i="8" s="1"/>
  <c r="Q12" i="8"/>
  <c r="Q99" i="8" s="1"/>
  <c r="Q81" i="8" s="1"/>
  <c r="P12" i="8"/>
  <c r="P99" i="8" s="1"/>
  <c r="O12" i="8"/>
  <c r="O99" i="8" s="1"/>
  <c r="O81" i="8" s="1"/>
  <c r="N12" i="8"/>
  <c r="N99" i="8" s="1"/>
  <c r="M12" i="8"/>
  <c r="M99" i="8" s="1"/>
  <c r="M81" i="8" s="1"/>
  <c r="L12" i="8"/>
  <c r="L99" i="8" s="1"/>
  <c r="K12" i="8"/>
  <c r="K99" i="8" s="1"/>
  <c r="K81" i="8" s="1"/>
  <c r="J12" i="8"/>
  <c r="J99" i="8" s="1"/>
  <c r="J81" i="8" s="1"/>
  <c r="I12" i="8"/>
  <c r="I99" i="8" s="1"/>
  <c r="I81" i="8" s="1"/>
  <c r="H12" i="8"/>
  <c r="H99" i="8" s="1"/>
  <c r="G99" i="8"/>
  <c r="G81" i="8" s="1"/>
  <c r="G6" i="8"/>
  <c r="H6" i="8" s="1"/>
  <c r="I6" i="8" s="1"/>
  <c r="J6" i="8" s="1"/>
  <c r="K6" i="8" s="1"/>
  <c r="L6" i="8" s="1"/>
  <c r="M6" i="8" s="1"/>
  <c r="N6" i="8" s="1"/>
  <c r="O6" i="8" s="1"/>
  <c r="P6" i="8" s="1"/>
  <c r="Q6" i="8" s="1"/>
  <c r="R6" i="8" s="1"/>
  <c r="S6" i="8" s="1"/>
  <c r="T6" i="8" s="1"/>
  <c r="U6" i="8" s="1"/>
  <c r="V6" i="8" s="1"/>
  <c r="W6" i="8" s="1"/>
  <c r="X6" i="8" s="1"/>
  <c r="Y6" i="8" s="1"/>
  <c r="Z6" i="8" s="1"/>
  <c r="AA6" i="8" s="1"/>
  <c r="AB6" i="8" s="1"/>
  <c r="AC6" i="8" s="1"/>
  <c r="AD6" i="8" s="1"/>
  <c r="AE6" i="8" s="1"/>
  <c r="AF6" i="8" s="1"/>
  <c r="AG6" i="8" s="1"/>
  <c r="AH6" i="8" s="1"/>
  <c r="AI6" i="8" s="1"/>
  <c r="AJ6" i="8" s="1"/>
  <c r="AK6" i="8" s="1"/>
  <c r="AL6" i="8" s="1"/>
  <c r="AM6" i="8" s="1"/>
  <c r="AN6" i="8" s="1"/>
  <c r="AO6" i="8" s="1"/>
  <c r="AP6" i="8" s="1"/>
  <c r="AQ6" i="8" s="1"/>
  <c r="AR6" i="8" s="1"/>
  <c r="AS6" i="8" s="1"/>
  <c r="AT6" i="8" s="1"/>
  <c r="AU6" i="8" s="1"/>
  <c r="AV6" i="8" s="1"/>
  <c r="AW6" i="8" s="1"/>
  <c r="AX6" i="8" s="1"/>
  <c r="AY6" i="8" s="1"/>
  <c r="AZ6" i="8" s="1"/>
  <c r="BA6" i="8" s="1"/>
  <c r="BB6" i="8" s="1"/>
  <c r="BC6" i="8" s="1"/>
  <c r="BD6" i="8" s="1"/>
  <c r="BE6" i="8" s="1"/>
  <c r="BF6" i="8" s="1"/>
  <c r="BG6" i="8" s="1"/>
  <c r="BH6" i="8" s="1"/>
  <c r="BI6" i="8" s="1"/>
  <c r="BJ6" i="8" s="1"/>
  <c r="BK6" i="8" s="1"/>
  <c r="BL6" i="8" s="1"/>
  <c r="BM6" i="8" s="1"/>
  <c r="BN6" i="8" s="1"/>
  <c r="G39" i="8"/>
  <c r="G67" i="8" s="1"/>
  <c r="V103" i="8" l="1"/>
  <c r="AD103" i="8"/>
  <c r="AT103" i="8"/>
  <c r="BJ103" i="8"/>
  <c r="N103" i="8"/>
  <c r="L103" i="8"/>
  <c r="AJ103" i="8"/>
  <c r="T103" i="8"/>
  <c r="AZ103" i="8"/>
  <c r="AB103" i="8"/>
  <c r="AR103" i="8"/>
  <c r="H103" i="8"/>
  <c r="P103" i="8"/>
  <c r="X103" i="8"/>
  <c r="AF103" i="8"/>
  <c r="AN103" i="8"/>
  <c r="AV103" i="8"/>
  <c r="BD103" i="8"/>
  <c r="BL103" i="8"/>
  <c r="AJ81" i="8"/>
  <c r="L81" i="8"/>
  <c r="AR81" i="8"/>
  <c r="T81" i="8"/>
  <c r="AZ81" i="8"/>
  <c r="AB81" i="8"/>
  <c r="G103" i="8"/>
  <c r="N81" i="8"/>
  <c r="AD81" i="8"/>
  <c r="AT81" i="8"/>
  <c r="BJ81" i="8"/>
  <c r="H81" i="8"/>
  <c r="P81" i="8"/>
  <c r="X81" i="8"/>
  <c r="AF81" i="8"/>
  <c r="AN81" i="8"/>
  <c r="AV81" i="8"/>
  <c r="BD81" i="8"/>
  <c r="BL81" i="8"/>
  <c r="V81" i="8"/>
  <c r="AL81" i="8"/>
  <c r="BB81" i="8"/>
  <c r="J103" i="8"/>
  <c r="R103" i="8"/>
  <c r="Z103" i="8"/>
  <c r="AH103" i="8"/>
  <c r="AP103" i="8"/>
  <c r="AX103" i="8"/>
  <c r="BF103" i="8"/>
  <c r="BN103" i="8"/>
  <c r="BH103" i="8"/>
  <c r="K103" i="8"/>
  <c r="W103" i="8"/>
  <c r="AI103" i="8"/>
  <c r="AU103" i="8"/>
  <c r="BG103" i="8"/>
  <c r="M103" i="8"/>
  <c r="U103" i="8"/>
  <c r="AC103" i="8"/>
  <c r="AO103" i="8"/>
  <c r="AW103" i="8"/>
  <c r="BM103" i="8"/>
  <c r="O103" i="8"/>
  <c r="AA103" i="8"/>
  <c r="AM103" i="8"/>
  <c r="AY103" i="8"/>
  <c r="BK103" i="8"/>
  <c r="Q103" i="8"/>
  <c r="AG103" i="8"/>
  <c r="AS103" i="8"/>
  <c r="BA103" i="8"/>
  <c r="BI103" i="8"/>
  <c r="S103" i="8"/>
  <c r="AE103" i="8"/>
  <c r="AQ103" i="8"/>
  <c r="BC103" i="8"/>
  <c r="I103" i="8"/>
  <c r="Y103" i="8"/>
  <c r="AK103" i="8"/>
  <c r="BE103" i="8"/>
  <c r="H55" i="8"/>
  <c r="G71" i="8"/>
  <c r="H48" i="8" s="1"/>
  <c r="G65" i="8"/>
  <c r="G72" i="8"/>
  <c r="H49" i="8" s="1"/>
  <c r="G69" i="8"/>
  <c r="H57" i="8" s="1"/>
  <c r="G73" i="8"/>
  <c r="H50" i="8" s="1"/>
  <c r="G68" i="8"/>
  <c r="H56" i="8" s="1"/>
  <c r="G70" i="8"/>
  <c r="H47" i="8" s="1"/>
  <c r="G74" i="8"/>
  <c r="H51" i="8" s="1"/>
  <c r="G66" i="8"/>
  <c r="H54" i="8" s="1"/>
  <c r="H39" i="8"/>
  <c r="G85" i="8" l="1"/>
  <c r="H53" i="8"/>
  <c r="H69" i="8"/>
  <c r="I57" i="8" s="1"/>
  <c r="H68" i="8"/>
  <c r="I56" i="8" s="1"/>
  <c r="H67" i="8"/>
  <c r="I55" i="8" s="1"/>
  <c r="H66" i="8"/>
  <c r="I54" i="8" s="1"/>
  <c r="H65" i="8"/>
  <c r="H74" i="8"/>
  <c r="I51" i="8" s="1"/>
  <c r="H73" i="8"/>
  <c r="I50" i="8" s="1"/>
  <c r="H72" i="8"/>
  <c r="I49" i="8" s="1"/>
  <c r="H71" i="8"/>
  <c r="I48" i="8" s="1"/>
  <c r="H70" i="8"/>
  <c r="I47" i="8" s="1"/>
  <c r="I39" i="8"/>
  <c r="H85" i="8" l="1"/>
  <c r="I53" i="8"/>
  <c r="I69" i="8"/>
  <c r="J57" i="8" s="1"/>
  <c r="I68" i="8"/>
  <c r="J56" i="8" s="1"/>
  <c r="I67" i="8"/>
  <c r="J55" i="8" s="1"/>
  <c r="I66" i="8"/>
  <c r="J54" i="8" s="1"/>
  <c r="I65" i="8"/>
  <c r="I73" i="8"/>
  <c r="J50" i="8" s="1"/>
  <c r="I72" i="8"/>
  <c r="J49" i="8" s="1"/>
  <c r="I71" i="8"/>
  <c r="J48" i="8" s="1"/>
  <c r="I70" i="8"/>
  <c r="J47" i="8" s="1"/>
  <c r="I74" i="8"/>
  <c r="J51" i="8" s="1"/>
  <c r="J39" i="8"/>
  <c r="I85" i="8" l="1"/>
  <c r="J53" i="8"/>
  <c r="J69" i="8"/>
  <c r="K57" i="8" s="1"/>
  <c r="J68" i="8"/>
  <c r="K56" i="8" s="1"/>
  <c r="J67" i="8"/>
  <c r="K55" i="8" s="1"/>
  <c r="J66" i="8"/>
  <c r="K54" i="8" s="1"/>
  <c r="J65" i="8"/>
  <c r="J72" i="8"/>
  <c r="K49" i="8" s="1"/>
  <c r="J71" i="8"/>
  <c r="K48" i="8" s="1"/>
  <c r="J70" i="8"/>
  <c r="K47" i="8" s="1"/>
  <c r="J74" i="8"/>
  <c r="K51" i="8" s="1"/>
  <c r="J73" i="8"/>
  <c r="K50" i="8" s="1"/>
  <c r="K39" i="8"/>
  <c r="BN43" i="4"/>
  <c r="BL43" i="4"/>
  <c r="BK43" i="4"/>
  <c r="BI43" i="4"/>
  <c r="BF43" i="4"/>
  <c r="BD43" i="4"/>
  <c r="BC43" i="4"/>
  <c r="BA43" i="4"/>
  <c r="AX43" i="4"/>
  <c r="AV43" i="4"/>
  <c r="AU43" i="4"/>
  <c r="AS43" i="4"/>
  <c r="AP43" i="4"/>
  <c r="AN43" i="4"/>
  <c r="AM43" i="4"/>
  <c r="AK43" i="4"/>
  <c r="AH43" i="4"/>
  <c r="AF43" i="4"/>
  <c r="AE43" i="4"/>
  <c r="AC43" i="4"/>
  <c r="Z43" i="4"/>
  <c r="X43" i="4"/>
  <c r="W43" i="4"/>
  <c r="U43" i="4"/>
  <c r="R43" i="4"/>
  <c r="P43" i="4"/>
  <c r="O43" i="4"/>
  <c r="M43" i="4"/>
  <c r="J43" i="4"/>
  <c r="H43" i="4"/>
  <c r="BM42" i="4"/>
  <c r="BK42" i="4"/>
  <c r="BJ42" i="4"/>
  <c r="BI42" i="4"/>
  <c r="BH42" i="4"/>
  <c r="BG42" i="4"/>
  <c r="BE42" i="4"/>
  <c r="BC42" i="4"/>
  <c r="BB42" i="4"/>
  <c r="BA42" i="4"/>
  <c r="AZ42" i="4"/>
  <c r="AY42" i="4"/>
  <c r="AW42" i="4"/>
  <c r="AU42" i="4"/>
  <c r="AT42" i="4"/>
  <c r="AS42" i="4"/>
  <c r="AR42" i="4"/>
  <c r="AQ42" i="4"/>
  <c r="AO42" i="4"/>
  <c r="AM42" i="4"/>
  <c r="AL42" i="4"/>
  <c r="AK42" i="4"/>
  <c r="AJ42" i="4"/>
  <c r="AI42" i="4"/>
  <c r="AG42" i="4"/>
  <c r="AE42" i="4"/>
  <c r="AD42" i="4"/>
  <c r="AC42" i="4"/>
  <c r="AB42" i="4"/>
  <c r="AA42" i="4"/>
  <c r="Y42" i="4"/>
  <c r="W42" i="4"/>
  <c r="V42" i="4"/>
  <c r="U42" i="4"/>
  <c r="T42" i="4"/>
  <c r="S42" i="4"/>
  <c r="Q42" i="4"/>
  <c r="O42" i="4"/>
  <c r="N42" i="4"/>
  <c r="M42" i="4"/>
  <c r="L42" i="4"/>
  <c r="K42" i="4"/>
  <c r="I42" i="4"/>
  <c r="BM40" i="4"/>
  <c r="BK40" i="4"/>
  <c r="BJ40" i="4"/>
  <c r="BI40" i="4"/>
  <c r="BH40" i="4"/>
  <c r="BG40" i="4"/>
  <c r="BE40" i="4"/>
  <c r="BC40" i="4"/>
  <c r="BB40" i="4"/>
  <c r="BA40" i="4"/>
  <c r="AZ40" i="4"/>
  <c r="AY40" i="4"/>
  <c r="AW40" i="4"/>
  <c r="AU40" i="4"/>
  <c r="AT40" i="4"/>
  <c r="AS40" i="4"/>
  <c r="AR40" i="4"/>
  <c r="AQ40" i="4"/>
  <c r="AO40" i="4"/>
  <c r="AM40" i="4"/>
  <c r="AL40" i="4"/>
  <c r="AK40" i="4"/>
  <c r="AJ40" i="4"/>
  <c r="AI40" i="4"/>
  <c r="AG40" i="4"/>
  <c r="AE40" i="4"/>
  <c r="AD40" i="4"/>
  <c r="AC40" i="4"/>
  <c r="AB40" i="4"/>
  <c r="AA40" i="4"/>
  <c r="Y40" i="4"/>
  <c r="W40" i="4"/>
  <c r="V40" i="4"/>
  <c r="U40" i="4"/>
  <c r="T40" i="4"/>
  <c r="S40" i="4"/>
  <c r="Q40" i="4"/>
  <c r="O40" i="4"/>
  <c r="N40" i="4"/>
  <c r="M40" i="4"/>
  <c r="L40" i="4"/>
  <c r="K40" i="4"/>
  <c r="I40" i="4"/>
  <c r="BN39" i="4"/>
  <c r="BM39" i="4"/>
  <c r="BL39" i="4"/>
  <c r="BK39" i="4"/>
  <c r="BI39" i="4"/>
  <c r="BG39" i="4"/>
  <c r="BF39" i="4"/>
  <c r="BE39" i="4"/>
  <c r="BD39" i="4"/>
  <c r="BC39" i="4"/>
  <c r="BA39" i="4"/>
  <c r="AY39" i="4"/>
  <c r="AX39" i="4"/>
  <c r="AW39" i="4"/>
  <c r="AV39" i="4"/>
  <c r="AU39" i="4"/>
  <c r="AS39" i="4"/>
  <c r="AQ39" i="4"/>
  <c r="AP39" i="4"/>
  <c r="AO39" i="4"/>
  <c r="AN39" i="4"/>
  <c r="AM39" i="4"/>
  <c r="AK39" i="4"/>
  <c r="AI39" i="4"/>
  <c r="AH39" i="4"/>
  <c r="AG39" i="4"/>
  <c r="AF39" i="4"/>
  <c r="AE39" i="4"/>
  <c r="AC39" i="4"/>
  <c r="AA39" i="4"/>
  <c r="Z39" i="4"/>
  <c r="Y39" i="4"/>
  <c r="X39" i="4"/>
  <c r="W39" i="4"/>
  <c r="U39" i="4"/>
  <c r="S39" i="4"/>
  <c r="R39" i="4"/>
  <c r="Q39" i="4"/>
  <c r="P39" i="4"/>
  <c r="O39" i="4"/>
  <c r="M39" i="4"/>
  <c r="K39" i="4"/>
  <c r="J39" i="4"/>
  <c r="I39" i="4"/>
  <c r="H39" i="4"/>
  <c r="BN28" i="4"/>
  <c r="BM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BN27" i="4"/>
  <c r="BM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BN26" i="4"/>
  <c r="BM26" i="4"/>
  <c r="BL26"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L20" i="2"/>
  <c r="L21" i="2"/>
  <c r="L22" i="2"/>
  <c r="L23" i="2"/>
  <c r="L24" i="2"/>
  <c r="L25" i="2"/>
  <c r="L26" i="2"/>
  <c r="L27" i="2"/>
  <c r="L17" i="2"/>
  <c r="J85" i="8" l="1"/>
  <c r="K53" i="8"/>
  <c r="K68" i="8"/>
  <c r="L56" i="8" s="1"/>
  <c r="K67" i="8"/>
  <c r="L55" i="8" s="1"/>
  <c r="K71" i="8"/>
  <c r="L48" i="8" s="1"/>
  <c r="K70" i="8"/>
  <c r="L47" i="8" s="1"/>
  <c r="K69" i="8"/>
  <c r="L57" i="8" s="1"/>
  <c r="K74" i="8"/>
  <c r="L51" i="8" s="1"/>
  <c r="K65" i="8"/>
  <c r="K73" i="8"/>
  <c r="L50" i="8" s="1"/>
  <c r="K66" i="8"/>
  <c r="L54" i="8" s="1"/>
  <c r="K72" i="8"/>
  <c r="L49" i="8" s="1"/>
  <c r="L39" i="8"/>
  <c r="I43" i="4"/>
  <c r="Q43" i="4"/>
  <c r="Y43" i="4"/>
  <c r="AG43" i="4"/>
  <c r="AO43" i="4"/>
  <c r="AW43" i="4"/>
  <c r="BE43" i="4"/>
  <c r="BM43" i="4"/>
  <c r="K43" i="4"/>
  <c r="S43" i="4"/>
  <c r="AA43" i="4"/>
  <c r="AI43" i="4"/>
  <c r="AQ43" i="4"/>
  <c r="AY43" i="4"/>
  <c r="BG43" i="4"/>
  <c r="L39" i="4"/>
  <c r="T39" i="4"/>
  <c r="AB39" i="4"/>
  <c r="AJ39" i="4"/>
  <c r="AR39" i="4"/>
  <c r="AZ39" i="4"/>
  <c r="BH39" i="4"/>
  <c r="H40" i="4"/>
  <c r="P40" i="4"/>
  <c r="X40" i="4"/>
  <c r="AF40" i="4"/>
  <c r="AN40" i="4"/>
  <c r="AV40" i="4"/>
  <c r="BD40" i="4"/>
  <c r="BL40" i="4"/>
  <c r="H42" i="4"/>
  <c r="P42" i="4"/>
  <c r="X42" i="4"/>
  <c r="AF42" i="4"/>
  <c r="AN42" i="4"/>
  <c r="AV42" i="4"/>
  <c r="BD42" i="4"/>
  <c r="BL42" i="4"/>
  <c r="L43" i="4"/>
  <c r="T43" i="4"/>
  <c r="AB43" i="4"/>
  <c r="AJ43" i="4"/>
  <c r="AR43" i="4"/>
  <c r="AZ43" i="4"/>
  <c r="BH43" i="4"/>
  <c r="V39" i="4"/>
  <c r="AT39" i="4"/>
  <c r="BJ39" i="4"/>
  <c r="Z40" i="4"/>
  <c r="AP40" i="4"/>
  <c r="BF40" i="4"/>
  <c r="R42" i="4"/>
  <c r="AH42" i="4"/>
  <c r="AX42" i="4"/>
  <c r="BN42" i="4"/>
  <c r="N43" i="4"/>
  <c r="AD43" i="4"/>
  <c r="AL43" i="4"/>
  <c r="AT43" i="4"/>
  <c r="BB43" i="4"/>
  <c r="BJ43" i="4"/>
  <c r="N39" i="4"/>
  <c r="AD39" i="4"/>
  <c r="AL39" i="4"/>
  <c r="BB39" i="4"/>
  <c r="J40" i="4"/>
  <c r="R40" i="4"/>
  <c r="AH40" i="4"/>
  <c r="AX40" i="4"/>
  <c r="BN40" i="4"/>
  <c r="J42" i="4"/>
  <c r="Z42" i="4"/>
  <c r="AP42" i="4"/>
  <c r="BF42" i="4"/>
  <c r="V43" i="4"/>
  <c r="H61" i="4"/>
  <c r="G61" i="4"/>
  <c r="H41" i="4"/>
  <c r="L41" i="4"/>
  <c r="P41" i="4"/>
  <c r="T41" i="4"/>
  <c r="X41" i="4"/>
  <c r="AB41" i="4"/>
  <c r="AF41" i="4"/>
  <c r="AJ41" i="4"/>
  <c r="AN41" i="4"/>
  <c r="AR41" i="4"/>
  <c r="AV41" i="4"/>
  <c r="AZ41" i="4"/>
  <c r="BD41" i="4"/>
  <c r="BH41" i="4"/>
  <c r="BL41" i="4"/>
  <c r="K41" i="4"/>
  <c r="O41" i="4"/>
  <c r="S41" i="4"/>
  <c r="W41" i="4"/>
  <c r="AA41" i="4"/>
  <c r="AE41" i="4"/>
  <c r="AI41" i="4"/>
  <c r="AM41" i="4"/>
  <c r="AQ41" i="4"/>
  <c r="AU41" i="4"/>
  <c r="AY41" i="4"/>
  <c r="BC41" i="4"/>
  <c r="BG41" i="4"/>
  <c r="BK41" i="4"/>
  <c r="I41" i="4"/>
  <c r="M41" i="4"/>
  <c r="Q41" i="4"/>
  <c r="U41" i="4"/>
  <c r="Y41" i="4"/>
  <c r="AC41" i="4"/>
  <c r="AG41" i="4"/>
  <c r="AK41" i="4"/>
  <c r="AO41" i="4"/>
  <c r="AS41" i="4"/>
  <c r="AW41" i="4"/>
  <c r="BA41" i="4"/>
  <c r="BE41" i="4"/>
  <c r="BI41" i="4"/>
  <c r="BM41" i="4"/>
  <c r="J41" i="4"/>
  <c r="N41" i="4"/>
  <c r="R41" i="4"/>
  <c r="V41" i="4"/>
  <c r="Z41" i="4"/>
  <c r="AD41" i="4"/>
  <c r="AH41" i="4"/>
  <c r="AL41" i="4"/>
  <c r="AP41" i="4"/>
  <c r="AT41" i="4"/>
  <c r="AX41" i="4"/>
  <c r="BB41" i="4"/>
  <c r="BF41" i="4"/>
  <c r="BJ41" i="4"/>
  <c r="BN41"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G52"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BG17" i="4"/>
  <c r="BH17" i="4"/>
  <c r="BI17" i="4"/>
  <c r="BJ17" i="4"/>
  <c r="BK17" i="4"/>
  <c r="BL17" i="4"/>
  <c r="BM17" i="4"/>
  <c r="BN17"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BD21" i="4"/>
  <c r="BE21" i="4"/>
  <c r="BF21" i="4"/>
  <c r="BG21" i="4"/>
  <c r="BH21" i="4"/>
  <c r="BI21" i="4"/>
  <c r="BJ21" i="4"/>
  <c r="BK21" i="4"/>
  <c r="BL21" i="4"/>
  <c r="BM21" i="4"/>
  <c r="BN21"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BJ22" i="4"/>
  <c r="BK22" i="4"/>
  <c r="BL22" i="4"/>
  <c r="BM22" i="4"/>
  <c r="BN22" i="4"/>
  <c r="G48" i="4"/>
  <c r="K85" i="8" l="1"/>
  <c r="L53" i="8"/>
  <c r="L69" i="8"/>
  <c r="M57" i="8" s="1"/>
  <c r="L68" i="8"/>
  <c r="M56" i="8" s="1"/>
  <c r="L67" i="8"/>
  <c r="M55" i="8" s="1"/>
  <c r="L66" i="8"/>
  <c r="M54" i="8" s="1"/>
  <c r="L65" i="8"/>
  <c r="L74" i="8"/>
  <c r="M51" i="8" s="1"/>
  <c r="L73" i="8"/>
  <c r="M50" i="8" s="1"/>
  <c r="L72" i="8"/>
  <c r="M49" i="8" s="1"/>
  <c r="L71" i="8"/>
  <c r="M48" i="8" s="1"/>
  <c r="L70" i="8"/>
  <c r="M47" i="8" s="1"/>
  <c r="M39" i="8"/>
  <c r="L85" i="8" l="1"/>
  <c r="M53" i="8"/>
  <c r="M69" i="8"/>
  <c r="N57" i="8" s="1"/>
  <c r="M68" i="8"/>
  <c r="N56" i="8" s="1"/>
  <c r="M67" i="8"/>
  <c r="N55" i="8" s="1"/>
  <c r="M66" i="8"/>
  <c r="N54" i="8" s="1"/>
  <c r="M65" i="8"/>
  <c r="M74" i="8"/>
  <c r="N51" i="8" s="1"/>
  <c r="M73" i="8"/>
  <c r="N50" i="8" s="1"/>
  <c r="M72" i="8"/>
  <c r="N49" i="8" s="1"/>
  <c r="M70" i="8"/>
  <c r="N47" i="8" s="1"/>
  <c r="M71" i="8"/>
  <c r="N48" i="8" s="1"/>
  <c r="N39" i="8"/>
  <c r="N53" i="8" l="1"/>
  <c r="M85" i="8"/>
  <c r="N69" i="8"/>
  <c r="O57" i="8" s="1"/>
  <c r="N68" i="8"/>
  <c r="O56" i="8" s="1"/>
  <c r="N67" i="8"/>
  <c r="O55" i="8" s="1"/>
  <c r="N66" i="8"/>
  <c r="O54" i="8" s="1"/>
  <c r="N65" i="8"/>
  <c r="N73" i="8"/>
  <c r="O50" i="8" s="1"/>
  <c r="N72" i="8"/>
  <c r="O49" i="8" s="1"/>
  <c r="N70" i="8"/>
  <c r="O47" i="8" s="1"/>
  <c r="N71" i="8"/>
  <c r="O48" i="8" s="1"/>
  <c r="N74" i="8"/>
  <c r="O51" i="8" s="1"/>
  <c r="O39" i="8"/>
  <c r="O53" i="8" l="1"/>
  <c r="N85" i="8"/>
  <c r="O69" i="8"/>
  <c r="P57" i="8" s="1"/>
  <c r="O65" i="8"/>
  <c r="O68" i="8"/>
  <c r="P56" i="8" s="1"/>
  <c r="O72" i="8"/>
  <c r="P49" i="8" s="1"/>
  <c r="O70" i="8"/>
  <c r="P47" i="8" s="1"/>
  <c r="O71" i="8"/>
  <c r="P48" i="8" s="1"/>
  <c r="O66" i="8"/>
  <c r="P54" i="8" s="1"/>
  <c r="O74" i="8"/>
  <c r="P51" i="8" s="1"/>
  <c r="O67" i="8"/>
  <c r="P55" i="8" s="1"/>
  <c r="O73" i="8"/>
  <c r="P50" i="8" s="1"/>
  <c r="P39" i="8"/>
  <c r="P53" i="8" l="1"/>
  <c r="O85" i="8"/>
  <c r="P69" i="8"/>
  <c r="Q57" i="8" s="1"/>
  <c r="P68" i="8"/>
  <c r="Q56" i="8" s="1"/>
  <c r="P67" i="8"/>
  <c r="Q55" i="8" s="1"/>
  <c r="P66" i="8"/>
  <c r="Q54" i="8" s="1"/>
  <c r="P65" i="8"/>
  <c r="P74" i="8"/>
  <c r="Q51" i="8" s="1"/>
  <c r="P73" i="8"/>
  <c r="Q50" i="8" s="1"/>
  <c r="P72" i="8"/>
  <c r="Q49" i="8" s="1"/>
  <c r="P71" i="8"/>
  <c r="Q48" i="8" s="1"/>
  <c r="P70" i="8"/>
  <c r="Q47" i="8" s="1"/>
  <c r="Q39" i="8"/>
  <c r="Q53" i="8" l="1"/>
  <c r="P85" i="8"/>
  <c r="Q69" i="8"/>
  <c r="R57" i="8" s="1"/>
  <c r="Q68" i="8"/>
  <c r="R56" i="8" s="1"/>
  <c r="Q67" i="8"/>
  <c r="R55" i="8" s="1"/>
  <c r="Q66" i="8"/>
  <c r="R54" i="8" s="1"/>
  <c r="Q65" i="8"/>
  <c r="Q71" i="8"/>
  <c r="R48" i="8" s="1"/>
  <c r="Q74" i="8"/>
  <c r="R51" i="8" s="1"/>
  <c r="Q73" i="8"/>
  <c r="R50" i="8" s="1"/>
  <c r="Q70" i="8"/>
  <c r="R47" i="8" s="1"/>
  <c r="Q72" i="8"/>
  <c r="R49" i="8" s="1"/>
  <c r="R39" i="8"/>
  <c r="R53" i="8" l="1"/>
  <c r="Q85" i="8"/>
  <c r="R69" i="8"/>
  <c r="S57" i="8" s="1"/>
  <c r="R68" i="8"/>
  <c r="S56" i="8" s="1"/>
  <c r="R67" i="8"/>
  <c r="S55" i="8" s="1"/>
  <c r="R66" i="8"/>
  <c r="S54" i="8" s="1"/>
  <c r="R65" i="8"/>
  <c r="R74" i="8"/>
  <c r="S51" i="8" s="1"/>
  <c r="R73" i="8"/>
  <c r="S50" i="8" s="1"/>
  <c r="R70" i="8"/>
  <c r="S47" i="8" s="1"/>
  <c r="R72" i="8"/>
  <c r="S49" i="8" s="1"/>
  <c r="R71" i="8"/>
  <c r="S48" i="8" s="1"/>
  <c r="S39" i="8"/>
  <c r="S53" i="8" l="1"/>
  <c r="R85" i="8"/>
  <c r="S66" i="8"/>
  <c r="T54" i="8" s="1"/>
  <c r="S69" i="8"/>
  <c r="T57" i="8" s="1"/>
  <c r="S73" i="8"/>
  <c r="T50" i="8" s="1"/>
  <c r="S70" i="8"/>
  <c r="T47" i="8" s="1"/>
  <c r="S65" i="8"/>
  <c r="S72" i="8"/>
  <c r="T49" i="8" s="1"/>
  <c r="S67" i="8"/>
  <c r="T55" i="8" s="1"/>
  <c r="S71" i="8"/>
  <c r="T48" i="8" s="1"/>
  <c r="S68" i="8"/>
  <c r="T56" i="8" s="1"/>
  <c r="S74" i="8"/>
  <c r="T51" i="8" s="1"/>
  <c r="T39" i="8"/>
  <c r="T53" i="8" l="1"/>
  <c r="S85" i="8"/>
  <c r="T69" i="8"/>
  <c r="U57" i="8" s="1"/>
  <c r="T68" i="8"/>
  <c r="U56" i="8" s="1"/>
  <c r="T67" i="8"/>
  <c r="U55" i="8" s="1"/>
  <c r="T66" i="8"/>
  <c r="U54" i="8" s="1"/>
  <c r="T65" i="8"/>
  <c r="T74" i="8"/>
  <c r="U51" i="8" s="1"/>
  <c r="T73" i="8"/>
  <c r="U50" i="8" s="1"/>
  <c r="T72" i="8"/>
  <c r="U49" i="8" s="1"/>
  <c r="T71" i="8"/>
  <c r="U48" i="8" s="1"/>
  <c r="T70" i="8"/>
  <c r="U47" i="8" s="1"/>
  <c r="U39" i="8"/>
  <c r="U53" i="8" l="1"/>
  <c r="T85" i="8"/>
  <c r="U69" i="8"/>
  <c r="V57" i="8" s="1"/>
  <c r="U68" i="8"/>
  <c r="V56" i="8" s="1"/>
  <c r="U67" i="8"/>
  <c r="V55" i="8" s="1"/>
  <c r="U66" i="8"/>
  <c r="V54" i="8" s="1"/>
  <c r="U65" i="8"/>
  <c r="U72" i="8"/>
  <c r="V49" i="8" s="1"/>
  <c r="U71" i="8"/>
  <c r="V48" i="8" s="1"/>
  <c r="U74" i="8"/>
  <c r="V51" i="8" s="1"/>
  <c r="U70" i="8"/>
  <c r="V47" i="8" s="1"/>
  <c r="U73" i="8"/>
  <c r="V50" i="8" s="1"/>
  <c r="V39" i="8"/>
  <c r="V53" i="8" l="1"/>
  <c r="U85" i="8"/>
  <c r="V69" i="8"/>
  <c r="W57" i="8" s="1"/>
  <c r="V68" i="8"/>
  <c r="W56" i="8" s="1"/>
  <c r="V67" i="8"/>
  <c r="W55" i="8" s="1"/>
  <c r="V66" i="8"/>
  <c r="W54" i="8" s="1"/>
  <c r="V65" i="8"/>
  <c r="V71" i="8"/>
  <c r="W48" i="8" s="1"/>
  <c r="V74" i="8"/>
  <c r="W51" i="8" s="1"/>
  <c r="V70" i="8"/>
  <c r="W47" i="8" s="1"/>
  <c r="V73" i="8"/>
  <c r="W50" i="8" s="1"/>
  <c r="V72" i="8"/>
  <c r="W49" i="8" s="1"/>
  <c r="W39" i="8"/>
  <c r="W53" i="8" l="1"/>
  <c r="V85" i="8"/>
  <c r="W67" i="8"/>
  <c r="X55" i="8" s="1"/>
  <c r="W65" i="8"/>
  <c r="W74" i="8"/>
  <c r="X51" i="8" s="1"/>
  <c r="W70" i="8"/>
  <c r="X47" i="8" s="1"/>
  <c r="W66" i="8"/>
  <c r="X54" i="8" s="1"/>
  <c r="W73" i="8"/>
  <c r="X50" i="8" s="1"/>
  <c r="W68" i="8"/>
  <c r="X56" i="8" s="1"/>
  <c r="W72" i="8"/>
  <c r="X49" i="8" s="1"/>
  <c r="W69" i="8"/>
  <c r="X57" i="8" s="1"/>
  <c r="W71" i="8"/>
  <c r="X48" i="8" s="1"/>
  <c r="X39" i="8"/>
  <c r="X53" i="8" l="1"/>
  <c r="W85" i="8"/>
  <c r="X69" i="8"/>
  <c r="Y57" i="8" s="1"/>
  <c r="X68" i="8"/>
  <c r="Y56" i="8" s="1"/>
  <c r="X67" i="8"/>
  <c r="Y55" i="8" s="1"/>
  <c r="X66" i="8"/>
  <c r="Y54" i="8" s="1"/>
  <c r="X65" i="8"/>
  <c r="X74" i="8"/>
  <c r="Y51" i="8" s="1"/>
  <c r="X73" i="8"/>
  <c r="Y50" i="8" s="1"/>
  <c r="X72" i="8"/>
  <c r="Y49" i="8" s="1"/>
  <c r="X71" i="8"/>
  <c r="Y48" i="8" s="1"/>
  <c r="X70" i="8"/>
  <c r="Y47" i="8" s="1"/>
  <c r="Y39" i="8"/>
  <c r="Y53" i="8" l="1"/>
  <c r="X85" i="8"/>
  <c r="Y69" i="8"/>
  <c r="Z57" i="8" s="1"/>
  <c r="Y68" i="8"/>
  <c r="Z56" i="8" s="1"/>
  <c r="Y67" i="8"/>
  <c r="Z55" i="8" s="1"/>
  <c r="Y66" i="8"/>
  <c r="Z54" i="8" s="1"/>
  <c r="Y65" i="8"/>
  <c r="Y73" i="8"/>
  <c r="Z50" i="8" s="1"/>
  <c r="Y72" i="8"/>
  <c r="Z49" i="8" s="1"/>
  <c r="Y71" i="8"/>
  <c r="Z48" i="8" s="1"/>
  <c r="Y74" i="8"/>
  <c r="Z51" i="8" s="1"/>
  <c r="Y70" i="8"/>
  <c r="Z47" i="8" s="1"/>
  <c r="Z39" i="8"/>
  <c r="Z53" i="8" l="1"/>
  <c r="Y85" i="8"/>
  <c r="Z69" i="8"/>
  <c r="AA57" i="8" s="1"/>
  <c r="Z68" i="8"/>
  <c r="AA56" i="8" s="1"/>
  <c r="Z67" i="8"/>
  <c r="AA55" i="8" s="1"/>
  <c r="Z66" i="8"/>
  <c r="AA54" i="8" s="1"/>
  <c r="Z65" i="8"/>
  <c r="Z72" i="8"/>
  <c r="AA49" i="8" s="1"/>
  <c r="Z71" i="8"/>
  <c r="AA48" i="8" s="1"/>
  <c r="Z74" i="8"/>
  <c r="AA51" i="8" s="1"/>
  <c r="Z70" i="8"/>
  <c r="AA47" i="8" s="1"/>
  <c r="Z73" i="8"/>
  <c r="AA50" i="8" s="1"/>
  <c r="AA39" i="8"/>
  <c r="AA53" i="8" l="1"/>
  <c r="Z85" i="8"/>
  <c r="AA68" i="8"/>
  <c r="AB56" i="8" s="1"/>
  <c r="AA66" i="8"/>
  <c r="AB54" i="8" s="1"/>
  <c r="AA71" i="8"/>
  <c r="AB48" i="8" s="1"/>
  <c r="AA67" i="8"/>
  <c r="AB55" i="8" s="1"/>
  <c r="AA74" i="8"/>
  <c r="AB51" i="8" s="1"/>
  <c r="AA70" i="8"/>
  <c r="AB47" i="8" s="1"/>
  <c r="AA69" i="8"/>
  <c r="AB57" i="8" s="1"/>
  <c r="AA73" i="8"/>
  <c r="AB50" i="8" s="1"/>
  <c r="AA65" i="8"/>
  <c r="AA72" i="8"/>
  <c r="AB49" i="8" s="1"/>
  <c r="AB39" i="8"/>
  <c r="AB53" i="8" l="1"/>
  <c r="AA85" i="8"/>
  <c r="AB69" i="8"/>
  <c r="AC57" i="8" s="1"/>
  <c r="AB68" i="8"/>
  <c r="AC56" i="8" s="1"/>
  <c r="AB67" i="8"/>
  <c r="AC55" i="8" s="1"/>
  <c r="AB66" i="8"/>
  <c r="AC54" i="8" s="1"/>
  <c r="AB65" i="8"/>
  <c r="AB74" i="8"/>
  <c r="AC51" i="8" s="1"/>
  <c r="AB73" i="8"/>
  <c r="AC50" i="8" s="1"/>
  <c r="AB72" i="8"/>
  <c r="AC49" i="8" s="1"/>
  <c r="AB71" i="8"/>
  <c r="AC48" i="8" s="1"/>
  <c r="AB70" i="8"/>
  <c r="AC47" i="8" s="1"/>
  <c r="AC39" i="8"/>
  <c r="AC53" i="8" l="1"/>
  <c r="AB85" i="8"/>
  <c r="AC69" i="8"/>
  <c r="AD57" i="8" s="1"/>
  <c r="AC68" i="8"/>
  <c r="AD56" i="8" s="1"/>
  <c r="AC67" i="8"/>
  <c r="AD55" i="8" s="1"/>
  <c r="AC66" i="8"/>
  <c r="AD54" i="8" s="1"/>
  <c r="AC65" i="8"/>
  <c r="AC74" i="8"/>
  <c r="AD51" i="8" s="1"/>
  <c r="AC70" i="8"/>
  <c r="AD47" i="8" s="1"/>
  <c r="AC73" i="8"/>
  <c r="AD50" i="8" s="1"/>
  <c r="AC72" i="8"/>
  <c r="AD49" i="8" s="1"/>
  <c r="AC71" i="8"/>
  <c r="AD48" i="8" s="1"/>
  <c r="AD39" i="8"/>
  <c r="AD53" i="8" l="1"/>
  <c r="AC85" i="8"/>
  <c r="AD69" i="8"/>
  <c r="AE57" i="8" s="1"/>
  <c r="AD68" i="8"/>
  <c r="AE56" i="8" s="1"/>
  <c r="AD67" i="8"/>
  <c r="AE55" i="8" s="1"/>
  <c r="AD66" i="8"/>
  <c r="AE54" i="8" s="1"/>
  <c r="AD65" i="8"/>
  <c r="AD74" i="8"/>
  <c r="AE51" i="8" s="1"/>
  <c r="AD73" i="8"/>
  <c r="AE50" i="8" s="1"/>
  <c r="AD72" i="8"/>
  <c r="AE49" i="8" s="1"/>
  <c r="AD71" i="8"/>
  <c r="AE48" i="8" s="1"/>
  <c r="AD70" i="8"/>
  <c r="AE47" i="8" s="1"/>
  <c r="AE39" i="8"/>
  <c r="AE53" i="8" l="1"/>
  <c r="AD85" i="8"/>
  <c r="AE69" i="8"/>
  <c r="AF57" i="8" s="1"/>
  <c r="AE65" i="8"/>
  <c r="AE67" i="8"/>
  <c r="AF55" i="8" s="1"/>
  <c r="AE72" i="8"/>
  <c r="AF49" i="8" s="1"/>
  <c r="AE68" i="8"/>
  <c r="AF56" i="8" s="1"/>
  <c r="AE71" i="8"/>
  <c r="AF48" i="8" s="1"/>
  <c r="AE70" i="8"/>
  <c r="AF47" i="8" s="1"/>
  <c r="AE66" i="8"/>
  <c r="AF54" i="8" s="1"/>
  <c r="AE74" i="8"/>
  <c r="AF51" i="8" s="1"/>
  <c r="AE73" i="8"/>
  <c r="AF50" i="8" s="1"/>
  <c r="AF39" i="8"/>
  <c r="AF53" i="8" l="1"/>
  <c r="AE85" i="8"/>
  <c r="AF69" i="8"/>
  <c r="AG57" i="8" s="1"/>
  <c r="AF68" i="8"/>
  <c r="AG56" i="8" s="1"/>
  <c r="AF67" i="8"/>
  <c r="AG55" i="8" s="1"/>
  <c r="AF66" i="8"/>
  <c r="AG54" i="8" s="1"/>
  <c r="AF65" i="8"/>
  <c r="AF74" i="8"/>
  <c r="AG51" i="8" s="1"/>
  <c r="AF73" i="8"/>
  <c r="AG50" i="8" s="1"/>
  <c r="AF72" i="8"/>
  <c r="AG49" i="8" s="1"/>
  <c r="AF71" i="8"/>
  <c r="AG48" i="8" s="1"/>
  <c r="AF70" i="8"/>
  <c r="AG47" i="8" s="1"/>
  <c r="AG39" i="8"/>
  <c r="AG53" i="8" l="1"/>
  <c r="AF85" i="8"/>
  <c r="AG69" i="8"/>
  <c r="AH57" i="8" s="1"/>
  <c r="AG68" i="8"/>
  <c r="AH56" i="8" s="1"/>
  <c r="AG67" i="8"/>
  <c r="AH55" i="8" s="1"/>
  <c r="AG66" i="8"/>
  <c r="AH54" i="8" s="1"/>
  <c r="AG65" i="8"/>
  <c r="AG71" i="8"/>
  <c r="AH48" i="8" s="1"/>
  <c r="AG70" i="8"/>
  <c r="AH47" i="8" s="1"/>
  <c r="AG74" i="8"/>
  <c r="AH51" i="8" s="1"/>
  <c r="AG73" i="8"/>
  <c r="AH50" i="8" s="1"/>
  <c r="AG72" i="8"/>
  <c r="AH49" i="8" s="1"/>
  <c r="AH39" i="8"/>
  <c r="AH53" i="8" l="1"/>
  <c r="AG85" i="8"/>
  <c r="AH69" i="8"/>
  <c r="AI57" i="8" s="1"/>
  <c r="AH68" i="8"/>
  <c r="AI56" i="8" s="1"/>
  <c r="AH67" i="8"/>
  <c r="AI55" i="8" s="1"/>
  <c r="AH66" i="8"/>
  <c r="AI54" i="8" s="1"/>
  <c r="AH65" i="8"/>
  <c r="AH74" i="8"/>
  <c r="AI51" i="8" s="1"/>
  <c r="AH70" i="8"/>
  <c r="AI47" i="8" s="1"/>
  <c r="AH73" i="8"/>
  <c r="AI50" i="8" s="1"/>
  <c r="AH72" i="8"/>
  <c r="AI49" i="8" s="1"/>
  <c r="AH71" i="8"/>
  <c r="AI48" i="8" s="1"/>
  <c r="AI39" i="8"/>
  <c r="AI53" i="8" l="1"/>
  <c r="AH85" i="8"/>
  <c r="AI66" i="8"/>
  <c r="AJ54" i="8" s="1"/>
  <c r="AI68" i="8"/>
  <c r="AJ56" i="8" s="1"/>
  <c r="AI73" i="8"/>
  <c r="AJ50" i="8" s="1"/>
  <c r="AI69" i="8"/>
  <c r="AJ57" i="8" s="1"/>
  <c r="AI74" i="8"/>
  <c r="AJ51" i="8" s="1"/>
  <c r="AI72" i="8"/>
  <c r="AJ49" i="8" s="1"/>
  <c r="AI65" i="8"/>
  <c r="AI71" i="8"/>
  <c r="AJ48" i="8" s="1"/>
  <c r="AI67" i="8"/>
  <c r="AJ55" i="8" s="1"/>
  <c r="AI70" i="8"/>
  <c r="AJ47" i="8" s="1"/>
  <c r="AJ39" i="8"/>
  <c r="AJ53" i="8" l="1"/>
  <c r="AI85" i="8"/>
  <c r="AJ69" i="8"/>
  <c r="AK57" i="8" s="1"/>
  <c r="AJ68" i="8"/>
  <c r="AK56" i="8" s="1"/>
  <c r="AJ67" i="8"/>
  <c r="AK55" i="8" s="1"/>
  <c r="AJ66" i="8"/>
  <c r="AK54" i="8" s="1"/>
  <c r="AJ65" i="8"/>
  <c r="AJ74" i="8"/>
  <c r="AK51" i="8" s="1"/>
  <c r="AJ73" i="8"/>
  <c r="AK50" i="8" s="1"/>
  <c r="AJ72" i="8"/>
  <c r="AK49" i="8" s="1"/>
  <c r="AJ71" i="8"/>
  <c r="AK48" i="8" s="1"/>
  <c r="AJ70" i="8"/>
  <c r="AK47" i="8" s="1"/>
  <c r="AK39" i="8"/>
  <c r="AK53" i="8" l="1"/>
  <c r="AJ85" i="8"/>
  <c r="AK69" i="8"/>
  <c r="AL57" i="8" s="1"/>
  <c r="AK68" i="8"/>
  <c r="AL56" i="8" s="1"/>
  <c r="AK67" i="8"/>
  <c r="AL55" i="8" s="1"/>
  <c r="AK66" i="8"/>
  <c r="AL54" i="8" s="1"/>
  <c r="AK65" i="8"/>
  <c r="AK74" i="8"/>
  <c r="AL51" i="8" s="1"/>
  <c r="AK72" i="8"/>
  <c r="AL49" i="8" s="1"/>
  <c r="AK71" i="8"/>
  <c r="AL48" i="8" s="1"/>
  <c r="AK70" i="8"/>
  <c r="AL47" i="8" s="1"/>
  <c r="AK73" i="8"/>
  <c r="AL50" i="8" s="1"/>
  <c r="AL39" i="8"/>
  <c r="AL53" i="8" l="1"/>
  <c r="AK85" i="8"/>
  <c r="AL69" i="8"/>
  <c r="AM57" i="8" s="1"/>
  <c r="AL68" i="8"/>
  <c r="AM56" i="8" s="1"/>
  <c r="AL67" i="8"/>
  <c r="AM55" i="8" s="1"/>
  <c r="AL66" i="8"/>
  <c r="AM54" i="8" s="1"/>
  <c r="AL65" i="8"/>
  <c r="AL71" i="8"/>
  <c r="AM48" i="8" s="1"/>
  <c r="AL70" i="8"/>
  <c r="AM47" i="8" s="1"/>
  <c r="AL73" i="8"/>
  <c r="AM50" i="8" s="1"/>
  <c r="AL74" i="8"/>
  <c r="AM51" i="8" s="1"/>
  <c r="AL72" i="8"/>
  <c r="AM49" i="8" s="1"/>
  <c r="AM39" i="8"/>
  <c r="AM53" i="8" l="1"/>
  <c r="AL85" i="8"/>
  <c r="AM67" i="8"/>
  <c r="AN55" i="8" s="1"/>
  <c r="AM74" i="8"/>
  <c r="AN51" i="8" s="1"/>
  <c r="AM69" i="8"/>
  <c r="AN57" i="8" s="1"/>
  <c r="AM70" i="8"/>
  <c r="AN47" i="8" s="1"/>
  <c r="AM65" i="8"/>
  <c r="AM73" i="8"/>
  <c r="AN50" i="8" s="1"/>
  <c r="AM66" i="8"/>
  <c r="AN54" i="8" s="1"/>
  <c r="AM72" i="8"/>
  <c r="AN49" i="8" s="1"/>
  <c r="AM68" i="8"/>
  <c r="AN56" i="8" s="1"/>
  <c r="AM71" i="8"/>
  <c r="AN48" i="8" s="1"/>
  <c r="AN39" i="8"/>
  <c r="AN53" i="8" l="1"/>
  <c r="AM85" i="8"/>
  <c r="AN69" i="8"/>
  <c r="AO57" i="8" s="1"/>
  <c r="AN68" i="8"/>
  <c r="AO56" i="8" s="1"/>
  <c r="AN67" i="8"/>
  <c r="AO55" i="8" s="1"/>
  <c r="AN66" i="8"/>
  <c r="AO54" i="8" s="1"/>
  <c r="AN65" i="8"/>
  <c r="AN74" i="8"/>
  <c r="AO51" i="8" s="1"/>
  <c r="AN73" i="8"/>
  <c r="AO50" i="8" s="1"/>
  <c r="AN72" i="8"/>
  <c r="AO49" i="8" s="1"/>
  <c r="AN71" i="8"/>
  <c r="AO48" i="8" s="1"/>
  <c r="AN70" i="8"/>
  <c r="AO47" i="8" s="1"/>
  <c r="AO39" i="8"/>
  <c r="AO53" i="8" l="1"/>
  <c r="AN85" i="8"/>
  <c r="AO69" i="8"/>
  <c r="AP57" i="8" s="1"/>
  <c r="AO68" i="8"/>
  <c r="AP56" i="8" s="1"/>
  <c r="AO67" i="8"/>
  <c r="AP55" i="8" s="1"/>
  <c r="AO66" i="8"/>
  <c r="AP54" i="8" s="1"/>
  <c r="AO65" i="8"/>
  <c r="AO73" i="8"/>
  <c r="AP50" i="8" s="1"/>
  <c r="AO72" i="8"/>
  <c r="AP49" i="8" s="1"/>
  <c r="AO74" i="8"/>
  <c r="AP51" i="8" s="1"/>
  <c r="AO71" i="8"/>
  <c r="AP48" i="8" s="1"/>
  <c r="AO70" i="8"/>
  <c r="AP47" i="8" s="1"/>
  <c r="AP39" i="8"/>
  <c r="AP53" i="8" l="1"/>
  <c r="AO85" i="8"/>
  <c r="AP69" i="8"/>
  <c r="AQ57" i="8" s="1"/>
  <c r="AP68" i="8"/>
  <c r="AQ56" i="8" s="1"/>
  <c r="AP67" i="8"/>
  <c r="AQ55" i="8" s="1"/>
  <c r="AP66" i="8"/>
  <c r="AQ54" i="8" s="1"/>
  <c r="AP65" i="8"/>
  <c r="AP72" i="8"/>
  <c r="AQ49" i="8" s="1"/>
  <c r="AP74" i="8"/>
  <c r="AQ51" i="8" s="1"/>
  <c r="AP71" i="8"/>
  <c r="AQ48" i="8" s="1"/>
  <c r="AP70" i="8"/>
  <c r="AQ47" i="8" s="1"/>
  <c r="AP73" i="8"/>
  <c r="AQ50" i="8" s="1"/>
  <c r="AQ39" i="8"/>
  <c r="AQ53" i="8" l="1"/>
  <c r="AP85" i="8"/>
  <c r="AQ68" i="8"/>
  <c r="AR56" i="8" s="1"/>
  <c r="AQ65" i="8"/>
  <c r="AQ74" i="8"/>
  <c r="AR51" i="8" s="1"/>
  <c r="AQ71" i="8"/>
  <c r="AR48" i="8" s="1"/>
  <c r="AQ66" i="8"/>
  <c r="AR54" i="8" s="1"/>
  <c r="AQ70" i="8"/>
  <c r="AR47" i="8" s="1"/>
  <c r="AQ67" i="8"/>
  <c r="AR55" i="8" s="1"/>
  <c r="AQ73" i="8"/>
  <c r="AR50" i="8" s="1"/>
  <c r="AQ69" i="8"/>
  <c r="AR57" i="8" s="1"/>
  <c r="AQ72" i="8"/>
  <c r="AR49" i="8" s="1"/>
  <c r="AR39" i="8"/>
  <c r="AR53" i="8" l="1"/>
  <c r="AQ85" i="8"/>
  <c r="AR69" i="8"/>
  <c r="AS57" i="8" s="1"/>
  <c r="AR68" i="8"/>
  <c r="AS56" i="8" s="1"/>
  <c r="AR67" i="8"/>
  <c r="AS55" i="8" s="1"/>
  <c r="AR66" i="8"/>
  <c r="AS54" i="8" s="1"/>
  <c r="AR65" i="8"/>
  <c r="AR74" i="8"/>
  <c r="AS51" i="8" s="1"/>
  <c r="AR73" i="8"/>
  <c r="AS50" i="8" s="1"/>
  <c r="AR72" i="8"/>
  <c r="AS49" i="8" s="1"/>
  <c r="AR71" i="8"/>
  <c r="AS48" i="8" s="1"/>
  <c r="AR70" i="8"/>
  <c r="AS47" i="8" s="1"/>
  <c r="AS39" i="8"/>
  <c r="AS53" i="8" l="1"/>
  <c r="AR85" i="8"/>
  <c r="AS69" i="8"/>
  <c r="AT57" i="8" s="1"/>
  <c r="AS68" i="8"/>
  <c r="AT56" i="8" s="1"/>
  <c r="AS67" i="8"/>
  <c r="AT55" i="8" s="1"/>
  <c r="AS66" i="8"/>
  <c r="AT54" i="8" s="1"/>
  <c r="AS65" i="8"/>
  <c r="AS74" i="8"/>
  <c r="AT51" i="8" s="1"/>
  <c r="AS70" i="8"/>
  <c r="AT47" i="8" s="1"/>
  <c r="AS73" i="8"/>
  <c r="AT50" i="8" s="1"/>
  <c r="AS72" i="8"/>
  <c r="AT49" i="8" s="1"/>
  <c r="AS71" i="8"/>
  <c r="AT48" i="8" s="1"/>
  <c r="AT39" i="8"/>
  <c r="AT53" i="8" l="1"/>
  <c r="AS85" i="8"/>
  <c r="AT69" i="8"/>
  <c r="AU57" i="8" s="1"/>
  <c r="AT68" i="8"/>
  <c r="AU56" i="8" s="1"/>
  <c r="AT67" i="8"/>
  <c r="AU55" i="8" s="1"/>
  <c r="AT66" i="8"/>
  <c r="AU54" i="8" s="1"/>
  <c r="AT65" i="8"/>
  <c r="AT74" i="8"/>
  <c r="AU51" i="8" s="1"/>
  <c r="AT73" i="8"/>
  <c r="AU50" i="8" s="1"/>
  <c r="AT72" i="8"/>
  <c r="AU49" i="8" s="1"/>
  <c r="AT71" i="8"/>
  <c r="AU48" i="8" s="1"/>
  <c r="AT70" i="8"/>
  <c r="AU47" i="8" s="1"/>
  <c r="AU39" i="8"/>
  <c r="AU53" i="8" l="1"/>
  <c r="AT85" i="8"/>
  <c r="AU69" i="8"/>
  <c r="AV57" i="8" s="1"/>
  <c r="AU65" i="8"/>
  <c r="AU66" i="8"/>
  <c r="AV54" i="8" s="1"/>
  <c r="AU72" i="8"/>
  <c r="AV49" i="8" s="1"/>
  <c r="AU67" i="8"/>
  <c r="AV55" i="8" s="1"/>
  <c r="AU71" i="8"/>
  <c r="AV48" i="8" s="1"/>
  <c r="AU68" i="8"/>
  <c r="AV56" i="8" s="1"/>
  <c r="AU70" i="8"/>
  <c r="AV47" i="8" s="1"/>
  <c r="AU74" i="8"/>
  <c r="AV51" i="8" s="1"/>
  <c r="AU73" i="8"/>
  <c r="AV50" i="8" s="1"/>
  <c r="AV39" i="8"/>
  <c r="AV53" i="8" l="1"/>
  <c r="AU85" i="8"/>
  <c r="AV69" i="8"/>
  <c r="AW57" i="8" s="1"/>
  <c r="AV68" i="8"/>
  <c r="AW56" i="8" s="1"/>
  <c r="AV67" i="8"/>
  <c r="AW55" i="8" s="1"/>
  <c r="AV66" i="8"/>
  <c r="AW54" i="8" s="1"/>
  <c r="AV65" i="8"/>
  <c r="AV74" i="8"/>
  <c r="AW51" i="8" s="1"/>
  <c r="AV73" i="8"/>
  <c r="AW50" i="8" s="1"/>
  <c r="AV72" i="8"/>
  <c r="AW49" i="8" s="1"/>
  <c r="AV71" i="8"/>
  <c r="AW48" i="8" s="1"/>
  <c r="AV70" i="8"/>
  <c r="AW47" i="8" s="1"/>
  <c r="AW39" i="8"/>
  <c r="AW53" i="8" l="1"/>
  <c r="AV85" i="8"/>
  <c r="AW69" i="8"/>
  <c r="AX57" i="8" s="1"/>
  <c r="AW68" i="8"/>
  <c r="AX56" i="8" s="1"/>
  <c r="AW67" i="8"/>
  <c r="AX55" i="8" s="1"/>
  <c r="AW66" i="8"/>
  <c r="AX54" i="8" s="1"/>
  <c r="AW65" i="8"/>
  <c r="AW74" i="8"/>
  <c r="AX51" i="8" s="1"/>
  <c r="AW71" i="8"/>
  <c r="AX48" i="8" s="1"/>
  <c r="AW70" i="8"/>
  <c r="AX47" i="8" s="1"/>
  <c r="AW73" i="8"/>
  <c r="AX50" i="8" s="1"/>
  <c r="AW72" i="8"/>
  <c r="AX49" i="8" s="1"/>
  <c r="AX39" i="8"/>
  <c r="AX53" i="8" l="1"/>
  <c r="AW85" i="8"/>
  <c r="AX69" i="8"/>
  <c r="AY57" i="8" s="1"/>
  <c r="AX68" i="8"/>
  <c r="AY56" i="8" s="1"/>
  <c r="AX67" i="8"/>
  <c r="AY55" i="8" s="1"/>
  <c r="AX66" i="8"/>
  <c r="AY54" i="8" s="1"/>
  <c r="AX65" i="8"/>
  <c r="AX74" i="8"/>
  <c r="AY51" i="8" s="1"/>
  <c r="AX70" i="8"/>
  <c r="AY47" i="8" s="1"/>
  <c r="AX73" i="8"/>
  <c r="AY50" i="8" s="1"/>
  <c r="AX72" i="8"/>
  <c r="AY49" i="8" s="1"/>
  <c r="AX71" i="8"/>
  <c r="AY48" i="8" s="1"/>
  <c r="AY39" i="8"/>
  <c r="AY53" i="8" l="1"/>
  <c r="AX85" i="8"/>
  <c r="AY66" i="8"/>
  <c r="AZ54" i="8" s="1"/>
  <c r="AY67" i="8"/>
  <c r="AZ55" i="8" s="1"/>
  <c r="AY73" i="8"/>
  <c r="AZ50" i="8" s="1"/>
  <c r="AY68" i="8"/>
  <c r="AZ56" i="8" s="1"/>
  <c r="AY72" i="8"/>
  <c r="AZ49" i="8" s="1"/>
  <c r="AY69" i="8"/>
  <c r="AZ57" i="8" s="1"/>
  <c r="AY74" i="8"/>
  <c r="AZ51" i="8" s="1"/>
  <c r="AY71" i="8"/>
  <c r="AZ48" i="8" s="1"/>
  <c r="AY65" i="8"/>
  <c r="AY70" i="8"/>
  <c r="AZ47" i="8" s="1"/>
  <c r="AZ39" i="8"/>
  <c r="AZ53" i="8" l="1"/>
  <c r="AY85" i="8"/>
  <c r="AZ69" i="8"/>
  <c r="BA57" i="8" s="1"/>
  <c r="AZ68" i="8"/>
  <c r="BA56" i="8" s="1"/>
  <c r="AZ67" i="8"/>
  <c r="BA55" i="8" s="1"/>
  <c r="AZ66" i="8"/>
  <c r="BA54" i="8" s="1"/>
  <c r="AZ65" i="8"/>
  <c r="AZ74" i="8"/>
  <c r="BA51" i="8" s="1"/>
  <c r="AZ73" i="8"/>
  <c r="BA50" i="8" s="1"/>
  <c r="AZ72" i="8"/>
  <c r="BA49" i="8" s="1"/>
  <c r="AZ71" i="8"/>
  <c r="BA48" i="8" s="1"/>
  <c r="AZ70" i="8"/>
  <c r="BA47" i="8" s="1"/>
  <c r="BA39" i="8"/>
  <c r="BA53" i="8" l="1"/>
  <c r="AZ85" i="8"/>
  <c r="BA69" i="8"/>
  <c r="BB57" i="8" s="1"/>
  <c r="BA68" i="8"/>
  <c r="BB56" i="8" s="1"/>
  <c r="BA67" i="8"/>
  <c r="BB55" i="8" s="1"/>
  <c r="BA66" i="8"/>
  <c r="BB54" i="8" s="1"/>
  <c r="BA65" i="8"/>
  <c r="BA74" i="8"/>
  <c r="BB51" i="8" s="1"/>
  <c r="BA72" i="8"/>
  <c r="BB49" i="8" s="1"/>
  <c r="BA71" i="8"/>
  <c r="BB48" i="8" s="1"/>
  <c r="BA70" i="8"/>
  <c r="BB47" i="8" s="1"/>
  <c r="BA73" i="8"/>
  <c r="BB50" i="8" s="1"/>
  <c r="BB39" i="8"/>
  <c r="BB53" i="8" l="1"/>
  <c r="BA85" i="8"/>
  <c r="BB69" i="8"/>
  <c r="BC57" i="8" s="1"/>
  <c r="BB68" i="8"/>
  <c r="BC56" i="8" s="1"/>
  <c r="BB67" i="8"/>
  <c r="BC55" i="8" s="1"/>
  <c r="BB66" i="8"/>
  <c r="BC54" i="8" s="1"/>
  <c r="BB65" i="8"/>
  <c r="BB74" i="8"/>
  <c r="BC51" i="8" s="1"/>
  <c r="BB71" i="8"/>
  <c r="BC48" i="8" s="1"/>
  <c r="BB70" i="8"/>
  <c r="BC47" i="8" s="1"/>
  <c r="BB73" i="8"/>
  <c r="BC50" i="8" s="1"/>
  <c r="BB72" i="8"/>
  <c r="BC49" i="8" s="1"/>
  <c r="BC39" i="8"/>
  <c r="BC53" i="8" l="1"/>
  <c r="BB85" i="8"/>
  <c r="BC67" i="8"/>
  <c r="BD55" i="8" s="1"/>
  <c r="BC68" i="8"/>
  <c r="BD56" i="8" s="1"/>
  <c r="BC70" i="8"/>
  <c r="BD47" i="8" s="1"/>
  <c r="BC69" i="8"/>
  <c r="BD57" i="8" s="1"/>
  <c r="BC74" i="8"/>
  <c r="BD51" i="8" s="1"/>
  <c r="BC73" i="8"/>
  <c r="BD50" i="8" s="1"/>
  <c r="BC65" i="8"/>
  <c r="BC72" i="8"/>
  <c r="BD49" i="8" s="1"/>
  <c r="BC66" i="8"/>
  <c r="BD54" i="8" s="1"/>
  <c r="BC71" i="8"/>
  <c r="BD48" i="8" s="1"/>
  <c r="BD39" i="8"/>
  <c r="BD53" i="8" l="1"/>
  <c r="BC85" i="8"/>
  <c r="BD69" i="8"/>
  <c r="BE57" i="8" s="1"/>
  <c r="BD68" i="8"/>
  <c r="BE56" i="8" s="1"/>
  <c r="BD67" i="8"/>
  <c r="BE55" i="8" s="1"/>
  <c r="BD66" i="8"/>
  <c r="BE54" i="8" s="1"/>
  <c r="BD65" i="8"/>
  <c r="BD74" i="8"/>
  <c r="BE51" i="8" s="1"/>
  <c r="BD73" i="8"/>
  <c r="BE50" i="8" s="1"/>
  <c r="BD72" i="8"/>
  <c r="BE49" i="8" s="1"/>
  <c r="BD71" i="8"/>
  <c r="BE48" i="8" s="1"/>
  <c r="BD70" i="8"/>
  <c r="BE47" i="8" s="1"/>
  <c r="BE39" i="8"/>
  <c r="BE53" i="8" l="1"/>
  <c r="BD85" i="8"/>
  <c r="BE69" i="8"/>
  <c r="BF57" i="8" s="1"/>
  <c r="BE68" i="8"/>
  <c r="BF56" i="8" s="1"/>
  <c r="BE67" i="8"/>
  <c r="BF55" i="8" s="1"/>
  <c r="BE66" i="8"/>
  <c r="BF54" i="8" s="1"/>
  <c r="BE65" i="8"/>
  <c r="BE74" i="8"/>
  <c r="BF51" i="8" s="1"/>
  <c r="BE73" i="8"/>
  <c r="BF50" i="8" s="1"/>
  <c r="BE72" i="8"/>
  <c r="BF49" i="8" s="1"/>
  <c r="BE71" i="8"/>
  <c r="BF48" i="8" s="1"/>
  <c r="BE70" i="8"/>
  <c r="BF47" i="8" s="1"/>
  <c r="BF39" i="8"/>
  <c r="BF53" i="8" l="1"/>
  <c r="BE85" i="8"/>
  <c r="BF69" i="8"/>
  <c r="BG57" i="8" s="1"/>
  <c r="BF68" i="8"/>
  <c r="BG56" i="8" s="1"/>
  <c r="BF67" i="8"/>
  <c r="BG55" i="8" s="1"/>
  <c r="BF66" i="8"/>
  <c r="BG54" i="8" s="1"/>
  <c r="BF65" i="8"/>
  <c r="BF74" i="8"/>
  <c r="BG51" i="8" s="1"/>
  <c r="BF72" i="8"/>
  <c r="BG49" i="8" s="1"/>
  <c r="BF71" i="8"/>
  <c r="BG48" i="8" s="1"/>
  <c r="BF70" i="8"/>
  <c r="BG47" i="8" s="1"/>
  <c r="BF73" i="8"/>
  <c r="BG50" i="8" s="1"/>
  <c r="BG39" i="8"/>
  <c r="BG53" i="8" l="1"/>
  <c r="BF85" i="8"/>
  <c r="BG68" i="8"/>
  <c r="BH56" i="8" s="1"/>
  <c r="BG74" i="8"/>
  <c r="BH51" i="8" s="1"/>
  <c r="BG69" i="8"/>
  <c r="BH57" i="8" s="1"/>
  <c r="BG71" i="8"/>
  <c r="BH48" i="8" s="1"/>
  <c r="BG65" i="8"/>
  <c r="BG70" i="8"/>
  <c r="BH47" i="8" s="1"/>
  <c r="BG66" i="8"/>
  <c r="BH54" i="8" s="1"/>
  <c r="BG73" i="8"/>
  <c r="BH50" i="8" s="1"/>
  <c r="BG67" i="8"/>
  <c r="BH55" i="8" s="1"/>
  <c r="BG72" i="8"/>
  <c r="BH49" i="8" s="1"/>
  <c r="BH39" i="8"/>
  <c r="BH53" i="8" l="1"/>
  <c r="BG85" i="8"/>
  <c r="BH69" i="8"/>
  <c r="BI57" i="8" s="1"/>
  <c r="BH68" i="8"/>
  <c r="BI56" i="8" s="1"/>
  <c r="BH67" i="8"/>
  <c r="BI55" i="8" s="1"/>
  <c r="BH66" i="8"/>
  <c r="BI54" i="8" s="1"/>
  <c r="BH65" i="8"/>
  <c r="BH74" i="8"/>
  <c r="BI51" i="8" s="1"/>
  <c r="BH73" i="8"/>
  <c r="BI50" i="8" s="1"/>
  <c r="BH72" i="8"/>
  <c r="BI49" i="8" s="1"/>
  <c r="BH71" i="8"/>
  <c r="BI48" i="8" s="1"/>
  <c r="BH70" i="8"/>
  <c r="BI47" i="8" s="1"/>
  <c r="BI39" i="8"/>
  <c r="BI53" i="8" l="1"/>
  <c r="BH85" i="8"/>
  <c r="BI69" i="8"/>
  <c r="BJ57" i="8" s="1"/>
  <c r="BI68" i="8"/>
  <c r="BJ56" i="8" s="1"/>
  <c r="BI67" i="8"/>
  <c r="BJ55" i="8" s="1"/>
  <c r="BI66" i="8"/>
  <c r="BJ54" i="8" s="1"/>
  <c r="BI65" i="8"/>
  <c r="BI74" i="8"/>
  <c r="BJ51" i="8" s="1"/>
  <c r="BI70" i="8"/>
  <c r="BJ47" i="8" s="1"/>
  <c r="BI73" i="8"/>
  <c r="BJ50" i="8" s="1"/>
  <c r="BI72" i="8"/>
  <c r="BJ49" i="8" s="1"/>
  <c r="BI71" i="8"/>
  <c r="BJ48" i="8" s="1"/>
  <c r="BJ39" i="8"/>
  <c r="BJ53" i="8" l="1"/>
  <c r="BI85" i="8"/>
  <c r="BJ69" i="8"/>
  <c r="BK57" i="8" s="1"/>
  <c r="BJ68" i="8"/>
  <c r="BK56" i="8" s="1"/>
  <c r="BJ67" i="8"/>
  <c r="BK55" i="8" s="1"/>
  <c r="BJ66" i="8"/>
  <c r="BK54" i="8" s="1"/>
  <c r="BJ65" i="8"/>
  <c r="BJ74" i="8"/>
  <c r="BK51" i="8" s="1"/>
  <c r="BJ73" i="8"/>
  <c r="BK50" i="8" s="1"/>
  <c r="BJ72" i="8"/>
  <c r="BK49" i="8" s="1"/>
  <c r="BJ71" i="8"/>
  <c r="BK48" i="8" s="1"/>
  <c r="BJ70" i="8"/>
  <c r="BK47" i="8" s="1"/>
  <c r="BK39" i="8"/>
  <c r="BK53" i="8" l="1"/>
  <c r="BJ85" i="8"/>
  <c r="BK69" i="8"/>
  <c r="BL57" i="8" s="1"/>
  <c r="BK65" i="8"/>
  <c r="BK74" i="8"/>
  <c r="BL51" i="8" s="1"/>
  <c r="BK72" i="8"/>
  <c r="BL49" i="8" s="1"/>
  <c r="BK66" i="8"/>
  <c r="BL54" i="8" s="1"/>
  <c r="BK71" i="8"/>
  <c r="BL48" i="8" s="1"/>
  <c r="BK67" i="8"/>
  <c r="BL55" i="8" s="1"/>
  <c r="BK70" i="8"/>
  <c r="BL47" i="8" s="1"/>
  <c r="BK68" i="8"/>
  <c r="BL56" i="8" s="1"/>
  <c r="BK73" i="8"/>
  <c r="BL50" i="8" s="1"/>
  <c r="BL39" i="8"/>
  <c r="BL53" i="8" l="1"/>
  <c r="BK85" i="8"/>
  <c r="BL69" i="8"/>
  <c r="BM57" i="8" s="1"/>
  <c r="BL68" i="8"/>
  <c r="BM56" i="8" s="1"/>
  <c r="BL67" i="8"/>
  <c r="BM55" i="8" s="1"/>
  <c r="BL66" i="8"/>
  <c r="BM54" i="8" s="1"/>
  <c r="BL65" i="8"/>
  <c r="BL74" i="8"/>
  <c r="BM51" i="8" s="1"/>
  <c r="BL73" i="8"/>
  <c r="BM50" i="8" s="1"/>
  <c r="BL72" i="8"/>
  <c r="BM49" i="8" s="1"/>
  <c r="BL71" i="8"/>
  <c r="BM48" i="8" s="1"/>
  <c r="BL70" i="8"/>
  <c r="BM47" i="8" s="1"/>
  <c r="BM39" i="8"/>
  <c r="BM53" i="8" l="1"/>
  <c r="BL85" i="8"/>
  <c r="BM69" i="8"/>
  <c r="BN57" i="8" s="1"/>
  <c r="BM68" i="8"/>
  <c r="BN56" i="8" s="1"/>
  <c r="BM67" i="8"/>
  <c r="BN55" i="8" s="1"/>
  <c r="BM66" i="8"/>
  <c r="BN54" i="8" s="1"/>
  <c r="BM65" i="8"/>
  <c r="BM74" i="8"/>
  <c r="BN51" i="8" s="1"/>
  <c r="BM71" i="8"/>
  <c r="BN48" i="8" s="1"/>
  <c r="BM70" i="8"/>
  <c r="BN47" i="8" s="1"/>
  <c r="BM73" i="8"/>
  <c r="BN50" i="8" s="1"/>
  <c r="BM72" i="8"/>
  <c r="BN49" i="8" s="1"/>
  <c r="BN39" i="8"/>
  <c r="BN53" i="8" l="1"/>
  <c r="BM85" i="8"/>
  <c r="BN69" i="8"/>
  <c r="BN68" i="8"/>
  <c r="BN67" i="8"/>
  <c r="BN66" i="8"/>
  <c r="BN65" i="8"/>
  <c r="BN74" i="8"/>
  <c r="BN70" i="8"/>
  <c r="BN73" i="8"/>
  <c r="BN72" i="8"/>
  <c r="BN71" i="8"/>
  <c r="BN85" i="8" l="1"/>
  <c r="H85" i="2" l="1"/>
  <c r="BO85" i="2"/>
  <c r="BN85" i="2"/>
  <c r="BM85" i="2"/>
  <c r="BL85" i="2"/>
  <c r="BK85" i="2"/>
  <c r="BJ85" i="2"/>
  <c r="BI85" i="2"/>
  <c r="BH85" i="2"/>
  <c r="BG85" i="2"/>
  <c r="BF85" i="2"/>
  <c r="BE85" i="2"/>
  <c r="BD85" i="2"/>
  <c r="BC85" i="2"/>
  <c r="BB85" i="2"/>
  <c r="BA85" i="2"/>
  <c r="AZ85" i="2"/>
  <c r="AY85" i="2"/>
  <c r="AX85" i="2"/>
  <c r="AW85" i="2"/>
  <c r="AV85" i="2"/>
  <c r="AU85" i="2"/>
  <c r="AT85" i="2"/>
  <c r="AS85" i="2"/>
  <c r="AR85" i="2"/>
  <c r="AQ85" i="2"/>
  <c r="AP85" i="2"/>
  <c r="AO85" i="2"/>
  <c r="AN85" i="2"/>
  <c r="AM85"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J85" i="2"/>
  <c r="I85" i="2"/>
  <c r="BO84" i="2"/>
  <c r="BN84" i="2"/>
  <c r="BM84" i="2"/>
  <c r="BL84" i="2"/>
  <c r="BK84" i="2"/>
  <c r="BJ84" i="2"/>
  <c r="BI84" i="2"/>
  <c r="BH84" i="2"/>
  <c r="BG84" i="2"/>
  <c r="BF84" i="2"/>
  <c r="BE84" i="2"/>
  <c r="BD84" i="2"/>
  <c r="BC84" i="2"/>
  <c r="BB84" i="2"/>
  <c r="BA84" i="2"/>
  <c r="AZ84" i="2"/>
  <c r="AY84" i="2"/>
  <c r="AX84"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J84" i="2"/>
  <c r="I84" i="2"/>
  <c r="BO83" i="2"/>
  <c r="BN83" i="2"/>
  <c r="BM83" i="2"/>
  <c r="BL83" i="2"/>
  <c r="BK83" i="2"/>
  <c r="BJ83" i="2"/>
  <c r="BI83" i="2"/>
  <c r="BH83" i="2"/>
  <c r="BG83" i="2"/>
  <c r="BF83" i="2"/>
  <c r="BE83" i="2"/>
  <c r="BD83" i="2"/>
  <c r="BC83" i="2"/>
  <c r="BB83" i="2"/>
  <c r="BA83" i="2"/>
  <c r="AZ83" i="2"/>
  <c r="AY83" i="2"/>
  <c r="AX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J83" i="2"/>
  <c r="I83" i="2"/>
  <c r="H83" i="2"/>
  <c r="BO82" i="2"/>
  <c r="BN82" i="2"/>
  <c r="BM82" i="2"/>
  <c r="BL82" i="2"/>
  <c r="BK82" i="2"/>
  <c r="BJ82" i="2"/>
  <c r="BI82" i="2"/>
  <c r="BH82" i="2"/>
  <c r="BG82" i="2"/>
  <c r="BF82" i="2"/>
  <c r="BE82" i="2"/>
  <c r="BD82" i="2"/>
  <c r="BC82" i="2"/>
  <c r="BB82" i="2"/>
  <c r="BA82" i="2"/>
  <c r="AZ82" i="2"/>
  <c r="AY82"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J82" i="2"/>
  <c r="I82" i="2"/>
  <c r="H82" i="2"/>
  <c r="BO81" i="2"/>
  <c r="BN81" i="2"/>
  <c r="BM81" i="2"/>
  <c r="BL81" i="2"/>
  <c r="BK81" i="2"/>
  <c r="BJ81" i="2"/>
  <c r="BI81" i="2"/>
  <c r="BH81" i="2"/>
  <c r="BG81" i="2"/>
  <c r="BF81" i="2"/>
  <c r="BE81" i="2"/>
  <c r="BD81" i="2"/>
  <c r="BC81" i="2"/>
  <c r="BB81" i="2"/>
  <c r="BA81" i="2"/>
  <c r="AZ81" i="2"/>
  <c r="AY81" i="2"/>
  <c r="AX81" i="2"/>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R81" i="2"/>
  <c r="Q81" i="2"/>
  <c r="P81" i="2"/>
  <c r="O81" i="2"/>
  <c r="N81" i="2"/>
  <c r="M81" i="2"/>
  <c r="L81" i="2"/>
  <c r="K81" i="2"/>
  <c r="J81" i="2"/>
  <c r="I81" i="2"/>
  <c r="H81" i="2"/>
  <c r="BO80" i="2"/>
  <c r="BN80" i="2"/>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BO79" i="2"/>
  <c r="BN79" i="2"/>
  <c r="BM79" i="2"/>
  <c r="BL79" i="2"/>
  <c r="BK79" i="2"/>
  <c r="BJ79" i="2"/>
  <c r="BI79" i="2"/>
  <c r="BH79" i="2"/>
  <c r="BG79" i="2"/>
  <c r="BF79" i="2"/>
  <c r="BE79" i="2"/>
  <c r="BD79" i="2"/>
  <c r="BC79" i="2"/>
  <c r="BB79" i="2"/>
  <c r="BA79" i="2"/>
  <c r="AZ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H79" i="2"/>
  <c r="BO78" i="2"/>
  <c r="BN78" i="2"/>
  <c r="BM78" i="2"/>
  <c r="BL78" i="2"/>
  <c r="BK78" i="2"/>
  <c r="BJ78" i="2"/>
  <c r="BI78" i="2"/>
  <c r="BH78" i="2"/>
  <c r="BG78" i="2"/>
  <c r="BF78" i="2"/>
  <c r="BE78" i="2"/>
  <c r="BD78" i="2"/>
  <c r="BC78" i="2"/>
  <c r="BB78" i="2"/>
  <c r="BA78" i="2"/>
  <c r="AZ78" i="2"/>
  <c r="AY78"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BO77" i="2"/>
  <c r="BN77" i="2"/>
  <c r="BM77" i="2"/>
  <c r="BL77" i="2"/>
  <c r="BK77" i="2"/>
  <c r="BJ77" i="2"/>
  <c r="BI77" i="2"/>
  <c r="BH77" i="2"/>
  <c r="BG77" i="2"/>
  <c r="BF77" i="2"/>
  <c r="BE77" i="2"/>
  <c r="BD77" i="2"/>
  <c r="BC77" i="2"/>
  <c r="BB77" i="2"/>
  <c r="BA77" i="2"/>
  <c r="AZ77" i="2"/>
  <c r="AY77"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BO76" i="2"/>
  <c r="BN76" i="2"/>
  <c r="BM76" i="2"/>
  <c r="BL76" i="2"/>
  <c r="BK76" i="2"/>
  <c r="BJ76" i="2"/>
  <c r="BI76" i="2"/>
  <c r="BH76" i="2"/>
  <c r="BG76" i="2"/>
  <c r="BF76" i="2"/>
  <c r="BE76" i="2"/>
  <c r="BD76" i="2"/>
  <c r="BC76" i="2"/>
  <c r="BB76" i="2"/>
  <c r="BA76" i="2"/>
  <c r="AZ76" i="2"/>
  <c r="AY76" i="2"/>
  <c r="AX76" i="2"/>
  <c r="AW76" i="2"/>
  <c r="AV76" i="2"/>
  <c r="AU76" i="2"/>
  <c r="AT76" i="2"/>
  <c r="AS76" i="2"/>
  <c r="AR76"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BO95" i="2"/>
  <c r="BN95" i="2"/>
  <c r="BM95" i="2"/>
  <c r="BL95" i="2"/>
  <c r="BK95" i="2"/>
  <c r="BJ95" i="2"/>
  <c r="BI95" i="2"/>
  <c r="BH95" i="2"/>
  <c r="BG95" i="2"/>
  <c r="BF95" i="2"/>
  <c r="BE95" i="2"/>
  <c r="BD95" i="2"/>
  <c r="BC95" i="2"/>
  <c r="BB95" i="2"/>
  <c r="BA95" i="2"/>
  <c r="AZ95" i="2"/>
  <c r="AY95" i="2"/>
  <c r="AX95" i="2"/>
  <c r="AW95" i="2"/>
  <c r="AV95" i="2"/>
  <c r="AU95" i="2"/>
  <c r="AT95" i="2"/>
  <c r="AS95" i="2"/>
  <c r="AR95" i="2"/>
  <c r="AQ95" i="2"/>
  <c r="AP95" i="2"/>
  <c r="AO95" i="2"/>
  <c r="AN95" i="2"/>
  <c r="AM95" i="2"/>
  <c r="AL95" i="2"/>
  <c r="AK95" i="2"/>
  <c r="AJ95" i="2"/>
  <c r="AI95" i="2"/>
  <c r="AH95" i="2"/>
  <c r="AG95" i="2"/>
  <c r="AF95" i="2"/>
  <c r="AE95" i="2"/>
  <c r="AD95" i="2"/>
  <c r="AC95" i="2"/>
  <c r="AB95" i="2"/>
  <c r="AA95" i="2"/>
  <c r="Z95" i="2"/>
  <c r="Y95" i="2"/>
  <c r="X95" i="2"/>
  <c r="W95" i="2"/>
  <c r="V95" i="2"/>
  <c r="U95" i="2"/>
  <c r="T95" i="2"/>
  <c r="S95" i="2"/>
  <c r="R95" i="2"/>
  <c r="Q95" i="2"/>
  <c r="P95" i="2"/>
  <c r="O95" i="2"/>
  <c r="N95" i="2"/>
  <c r="M95" i="2"/>
  <c r="L95" i="2"/>
  <c r="K95" i="2"/>
  <c r="J95" i="2"/>
  <c r="I95" i="2"/>
  <c r="BO94" i="2"/>
  <c r="BN94" i="2"/>
  <c r="BM94" i="2"/>
  <c r="BL94" i="2"/>
  <c r="BK94" i="2"/>
  <c r="BJ94" i="2"/>
  <c r="BI94" i="2"/>
  <c r="BH94" i="2"/>
  <c r="BG94" i="2"/>
  <c r="BF94" i="2"/>
  <c r="BE94" i="2"/>
  <c r="BD94" i="2"/>
  <c r="BC94" i="2"/>
  <c r="BB94" i="2"/>
  <c r="BA94" i="2"/>
  <c r="AZ94" i="2"/>
  <c r="AY94" i="2"/>
  <c r="AX94" i="2"/>
  <c r="AW94" i="2"/>
  <c r="AV94" i="2"/>
  <c r="AU94" i="2"/>
  <c r="AT94" i="2"/>
  <c r="AS94" i="2"/>
  <c r="AR94" i="2"/>
  <c r="AQ94" i="2"/>
  <c r="AP94" i="2"/>
  <c r="AO94" i="2"/>
  <c r="AN94" i="2"/>
  <c r="AM94" i="2"/>
  <c r="AL94" i="2"/>
  <c r="AK94" i="2"/>
  <c r="AJ94" i="2"/>
  <c r="AI94" i="2"/>
  <c r="AH94" i="2"/>
  <c r="AG94" i="2"/>
  <c r="AF94" i="2"/>
  <c r="AE94" i="2"/>
  <c r="AD94" i="2"/>
  <c r="AC94" i="2"/>
  <c r="AB94" i="2"/>
  <c r="AA94" i="2"/>
  <c r="Z94" i="2"/>
  <c r="Y94" i="2"/>
  <c r="X94" i="2"/>
  <c r="W94" i="2"/>
  <c r="V94" i="2"/>
  <c r="U94" i="2"/>
  <c r="T94" i="2"/>
  <c r="S94" i="2"/>
  <c r="R94" i="2"/>
  <c r="Q94" i="2"/>
  <c r="P94" i="2"/>
  <c r="O94" i="2"/>
  <c r="N94" i="2"/>
  <c r="M94" i="2"/>
  <c r="L94" i="2"/>
  <c r="K94" i="2"/>
  <c r="J94" i="2"/>
  <c r="I94" i="2"/>
  <c r="BO93" i="2"/>
  <c r="BN93" i="2"/>
  <c r="BM93" i="2"/>
  <c r="BL93" i="2"/>
  <c r="BK93" i="2"/>
  <c r="BJ93" i="2"/>
  <c r="BI93" i="2"/>
  <c r="BH93" i="2"/>
  <c r="BG93" i="2"/>
  <c r="BF93" i="2"/>
  <c r="BE93" i="2"/>
  <c r="BD93" i="2"/>
  <c r="BC93" i="2"/>
  <c r="BB93" i="2"/>
  <c r="BA93" i="2"/>
  <c r="AZ93" i="2"/>
  <c r="AY93" i="2"/>
  <c r="AX93" i="2"/>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S93" i="2"/>
  <c r="R93" i="2"/>
  <c r="Q93" i="2"/>
  <c r="P93" i="2"/>
  <c r="O93" i="2"/>
  <c r="N93" i="2"/>
  <c r="M93" i="2"/>
  <c r="L93" i="2"/>
  <c r="K93" i="2"/>
  <c r="J93" i="2"/>
  <c r="I93" i="2"/>
  <c r="BO92" i="2"/>
  <c r="BN92" i="2"/>
  <c r="BM92" i="2"/>
  <c r="BL92" i="2"/>
  <c r="BK92" i="2"/>
  <c r="BJ92" i="2"/>
  <c r="BI92" i="2"/>
  <c r="BH92" i="2"/>
  <c r="BG92" i="2"/>
  <c r="BF92" i="2"/>
  <c r="BE92" i="2"/>
  <c r="BD92" i="2"/>
  <c r="BC92" i="2"/>
  <c r="BB92" i="2"/>
  <c r="BA92" i="2"/>
  <c r="AZ92" i="2"/>
  <c r="AY92" i="2"/>
  <c r="AX92"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U92" i="2"/>
  <c r="T92" i="2"/>
  <c r="S92" i="2"/>
  <c r="R92" i="2"/>
  <c r="Q92" i="2"/>
  <c r="P92" i="2"/>
  <c r="O92" i="2"/>
  <c r="N92" i="2"/>
  <c r="M92" i="2"/>
  <c r="L92" i="2"/>
  <c r="K92" i="2"/>
  <c r="J92" i="2"/>
  <c r="I92" i="2"/>
  <c r="BO91" i="2"/>
  <c r="BN91" i="2"/>
  <c r="BM91" i="2"/>
  <c r="BL91" i="2"/>
  <c r="BK91" i="2"/>
  <c r="BJ91" i="2"/>
  <c r="BI91" i="2"/>
  <c r="BH91" i="2"/>
  <c r="BG91" i="2"/>
  <c r="BF91" i="2"/>
  <c r="BE91" i="2"/>
  <c r="BD91" i="2"/>
  <c r="BC91" i="2"/>
  <c r="BB91" i="2"/>
  <c r="BA91" i="2"/>
  <c r="AZ91" i="2"/>
  <c r="AY91" i="2"/>
  <c r="AX91" i="2"/>
  <c r="AW91" i="2"/>
  <c r="AV91" i="2"/>
  <c r="AU91" i="2"/>
  <c r="AT91" i="2"/>
  <c r="AS91" i="2"/>
  <c r="AR91" i="2"/>
  <c r="AQ91" i="2"/>
  <c r="AP91" i="2"/>
  <c r="AO91" i="2"/>
  <c r="AN91" i="2"/>
  <c r="AM91" i="2"/>
  <c r="AL91" i="2"/>
  <c r="AK91" i="2"/>
  <c r="AJ91" i="2"/>
  <c r="AI91" i="2"/>
  <c r="AH91" i="2"/>
  <c r="AG91" i="2"/>
  <c r="AF91" i="2"/>
  <c r="AE91" i="2"/>
  <c r="AD91" i="2"/>
  <c r="AC91" i="2"/>
  <c r="AB91" i="2"/>
  <c r="AA91" i="2"/>
  <c r="Z91" i="2"/>
  <c r="Y91" i="2"/>
  <c r="X91" i="2"/>
  <c r="W91" i="2"/>
  <c r="V91" i="2"/>
  <c r="U91" i="2"/>
  <c r="T91" i="2"/>
  <c r="S91" i="2"/>
  <c r="R91" i="2"/>
  <c r="Q91" i="2"/>
  <c r="P91" i="2"/>
  <c r="O91" i="2"/>
  <c r="N91" i="2"/>
  <c r="M91" i="2"/>
  <c r="L91" i="2"/>
  <c r="K91" i="2"/>
  <c r="J91" i="2"/>
  <c r="I91" i="2"/>
  <c r="H95" i="2"/>
  <c r="H94" i="2"/>
  <c r="H93" i="2"/>
  <c r="H92" i="2"/>
  <c r="H91" i="2"/>
  <c r="H90" i="2"/>
  <c r="I90" i="2" s="1"/>
  <c r="J90" i="2" s="1"/>
  <c r="K90" i="2" s="1"/>
  <c r="L90" i="2" s="1"/>
  <c r="M90" i="2" s="1"/>
  <c r="N90" i="2" s="1"/>
  <c r="O90" i="2" s="1"/>
  <c r="P90" i="2" s="1"/>
  <c r="Q90" i="2" s="1"/>
  <c r="R90" i="2" s="1"/>
  <c r="S90" i="2" s="1"/>
  <c r="T90" i="2" s="1"/>
  <c r="U90" i="2" s="1"/>
  <c r="V90" i="2" s="1"/>
  <c r="W90" i="2" s="1"/>
  <c r="X90" i="2" s="1"/>
  <c r="Y90" i="2" s="1"/>
  <c r="Z90" i="2" s="1"/>
  <c r="AA90" i="2" s="1"/>
  <c r="AB90" i="2" s="1"/>
  <c r="AC90" i="2" s="1"/>
  <c r="AD90" i="2" s="1"/>
  <c r="AE90" i="2" s="1"/>
  <c r="AF90" i="2" s="1"/>
  <c r="AG90" i="2" s="1"/>
  <c r="AH90" i="2" s="1"/>
  <c r="AI90" i="2" s="1"/>
  <c r="AJ90" i="2" s="1"/>
  <c r="AK90" i="2" s="1"/>
  <c r="AL90" i="2" s="1"/>
  <c r="AM90" i="2" s="1"/>
  <c r="AN90" i="2" s="1"/>
  <c r="AO90" i="2" s="1"/>
  <c r="AP90" i="2" s="1"/>
  <c r="AQ90" i="2" s="1"/>
  <c r="AR90" i="2" s="1"/>
  <c r="AS90" i="2" s="1"/>
  <c r="AT90" i="2" s="1"/>
  <c r="AU90" i="2" s="1"/>
  <c r="AV90" i="2" s="1"/>
  <c r="AW90" i="2" s="1"/>
  <c r="AX90" i="2" s="1"/>
  <c r="AY90" i="2" s="1"/>
  <c r="AZ90" i="2" s="1"/>
  <c r="BA90" i="2" s="1"/>
  <c r="BB90" i="2" s="1"/>
  <c r="BC90" i="2" s="1"/>
  <c r="BD90" i="2" s="1"/>
  <c r="BE90" i="2" s="1"/>
  <c r="BF90" i="2" s="1"/>
  <c r="BG90" i="2" s="1"/>
  <c r="BH90" i="2" s="1"/>
  <c r="BI90" i="2" s="1"/>
  <c r="BJ90" i="2" s="1"/>
  <c r="BK90" i="2" s="1"/>
  <c r="BL90" i="2" s="1"/>
  <c r="BM90" i="2" s="1"/>
  <c r="BN90" i="2" s="1"/>
  <c r="BO90" i="2" s="1"/>
  <c r="G32" i="4"/>
  <c r="H32" i="4" s="1"/>
  <c r="I32" i="4" s="1"/>
  <c r="J32" i="4" s="1"/>
  <c r="K32" i="4" s="1"/>
  <c r="L32" i="4" s="1"/>
  <c r="M32" i="4" s="1"/>
  <c r="N32" i="4" s="1"/>
  <c r="O32" i="4" s="1"/>
  <c r="P32" i="4" s="1"/>
  <c r="Q32" i="4" s="1"/>
  <c r="R32" i="4" s="1"/>
  <c r="S32" i="4" s="1"/>
  <c r="T32" i="4" s="1"/>
  <c r="U32" i="4" s="1"/>
  <c r="V32" i="4" s="1"/>
  <c r="W32" i="4" s="1"/>
  <c r="X32" i="4" s="1"/>
  <c r="Y32" i="4" s="1"/>
  <c r="Z32" i="4" s="1"/>
  <c r="AA32" i="4" s="1"/>
  <c r="AB32" i="4" s="1"/>
  <c r="AC32" i="4" s="1"/>
  <c r="AD32" i="4" s="1"/>
  <c r="AE32" i="4" s="1"/>
  <c r="AF32" i="4" s="1"/>
  <c r="AG32" i="4" s="1"/>
  <c r="AH32" i="4" s="1"/>
  <c r="AI32" i="4" s="1"/>
  <c r="AJ32" i="4" s="1"/>
  <c r="AK32" i="4" s="1"/>
  <c r="AL32" i="4" s="1"/>
  <c r="AM32" i="4" s="1"/>
  <c r="AN32" i="4" s="1"/>
  <c r="AO32" i="4" s="1"/>
  <c r="AP32" i="4" s="1"/>
  <c r="AQ32" i="4" s="1"/>
  <c r="AR32" i="4" s="1"/>
  <c r="AS32" i="4" s="1"/>
  <c r="AT32" i="4" s="1"/>
  <c r="AU32" i="4" s="1"/>
  <c r="AV32" i="4" s="1"/>
  <c r="AW32" i="4" s="1"/>
  <c r="AX32" i="4" s="1"/>
  <c r="AY32" i="4" s="1"/>
  <c r="AZ32" i="4" s="1"/>
  <c r="BA32" i="4" s="1"/>
  <c r="BB32" i="4" s="1"/>
  <c r="BC32" i="4" s="1"/>
  <c r="BD32" i="4" s="1"/>
  <c r="BE32" i="4" s="1"/>
  <c r="BF32" i="4" s="1"/>
  <c r="BG32" i="4" s="1"/>
  <c r="BH32" i="4" s="1"/>
  <c r="BI32" i="4" s="1"/>
  <c r="BJ32" i="4" s="1"/>
  <c r="BK32" i="4" s="1"/>
  <c r="BL32" i="4" s="1"/>
  <c r="BM32" i="4" s="1"/>
  <c r="BN32" i="4" s="1"/>
  <c r="I74" i="2"/>
  <c r="J74" i="2" s="1"/>
  <c r="K74" i="2" s="1"/>
  <c r="L74" i="2" s="1"/>
  <c r="M74" i="2" s="1"/>
  <c r="N74" i="2" s="1"/>
  <c r="O74" i="2" s="1"/>
  <c r="P74" i="2" s="1"/>
  <c r="Q74" i="2" s="1"/>
  <c r="R74" i="2" s="1"/>
  <c r="S74" i="2" s="1"/>
  <c r="T74" i="2" s="1"/>
  <c r="U74" i="2" s="1"/>
  <c r="V74" i="2" s="1"/>
  <c r="W74" i="2" s="1"/>
  <c r="X74" i="2" s="1"/>
  <c r="Y74" i="2" s="1"/>
  <c r="Z74" i="2" s="1"/>
  <c r="AA74" i="2" s="1"/>
  <c r="AB74" i="2" s="1"/>
  <c r="AC74" i="2" s="1"/>
  <c r="AD74" i="2" s="1"/>
  <c r="AE74" i="2" s="1"/>
  <c r="AF74" i="2" s="1"/>
  <c r="AG74" i="2" s="1"/>
  <c r="AH74" i="2" s="1"/>
  <c r="AI74" i="2" s="1"/>
  <c r="AJ74" i="2" s="1"/>
  <c r="AK74" i="2" s="1"/>
  <c r="AL74" i="2" s="1"/>
  <c r="AM74" i="2" s="1"/>
  <c r="AN74" i="2" s="1"/>
  <c r="AO74" i="2" s="1"/>
  <c r="AP74" i="2" s="1"/>
  <c r="AQ74" i="2" s="1"/>
  <c r="AR74" i="2" s="1"/>
  <c r="AS74" i="2" s="1"/>
  <c r="AT74" i="2" s="1"/>
  <c r="AU74" i="2" s="1"/>
  <c r="AV74" i="2" s="1"/>
  <c r="AW74" i="2" s="1"/>
  <c r="AX74" i="2" s="1"/>
  <c r="AY74" i="2" s="1"/>
  <c r="AZ74" i="2" s="1"/>
  <c r="BA74" i="2" s="1"/>
  <c r="BB74" i="2" s="1"/>
  <c r="BC74" i="2" s="1"/>
  <c r="BD74" i="2" s="1"/>
  <c r="BE74" i="2" s="1"/>
  <c r="BF74" i="2" s="1"/>
  <c r="BG74" i="2" s="1"/>
  <c r="BH74" i="2" s="1"/>
  <c r="BI74" i="2" s="1"/>
  <c r="BJ74" i="2" s="1"/>
  <c r="BK74" i="2" s="1"/>
  <c r="BL74" i="2" s="1"/>
  <c r="BM74" i="2" s="1"/>
  <c r="BN74" i="2" s="1"/>
  <c r="BO74" i="2" s="1"/>
  <c r="Z87" i="2" l="1"/>
  <c r="AP87" i="2"/>
  <c r="BF87" i="2"/>
  <c r="N87" i="2"/>
  <c r="Q87" i="2"/>
  <c r="AV87" i="2"/>
  <c r="AT87" i="2"/>
  <c r="P87" i="2"/>
  <c r="AD87" i="2"/>
  <c r="AG87" i="2"/>
  <c r="AF87" i="2"/>
  <c r="AW87" i="2"/>
  <c r="R87" i="2"/>
  <c r="G78" i="2"/>
  <c r="AC87" i="2"/>
  <c r="AS87" i="2"/>
  <c r="BJ87" i="2"/>
  <c r="AH87" i="2"/>
  <c r="AX87" i="2"/>
  <c r="G77" i="2"/>
  <c r="G76" i="2"/>
  <c r="BI87" i="2"/>
  <c r="AZ87" i="2"/>
  <c r="AL87" i="2"/>
  <c r="V87" i="2"/>
  <c r="BB87" i="2"/>
  <c r="U87" i="2"/>
  <c r="AK87" i="2"/>
  <c r="BA87" i="2"/>
  <c r="Y87" i="2"/>
  <c r="BE87" i="2"/>
  <c r="J87" i="2"/>
  <c r="I87" i="2"/>
  <c r="M87" i="2"/>
  <c r="BD87" i="2"/>
  <c r="L87" i="2"/>
  <c r="AB87" i="2"/>
  <c r="AO87" i="2"/>
  <c r="AN87" i="2"/>
  <c r="AJ87" i="2"/>
  <c r="X87" i="2"/>
  <c r="T87" i="2"/>
  <c r="BL87" i="2"/>
  <c r="BM87" i="2"/>
  <c r="BN87" i="2"/>
  <c r="K87" i="2"/>
  <c r="O87" i="2"/>
  <c r="S87" i="2"/>
  <c r="W87" i="2"/>
  <c r="AA87" i="2"/>
  <c r="AE87" i="2"/>
  <c r="AI87" i="2"/>
  <c r="AM87" i="2"/>
  <c r="AQ87" i="2"/>
  <c r="AU87" i="2"/>
  <c r="AY87" i="2"/>
  <c r="BC87" i="2"/>
  <c r="BG87" i="2"/>
  <c r="BK87" i="2"/>
  <c r="BO87" i="2"/>
  <c r="H96" i="2"/>
  <c r="AR86" i="2"/>
  <c r="AR87" i="2"/>
  <c r="BH86" i="2"/>
  <c r="BH87" i="2"/>
  <c r="H87" i="2"/>
  <c r="H86" i="2"/>
  <c r="W97" i="2"/>
  <c r="AM97" i="2"/>
  <c r="BC97" i="2"/>
  <c r="L96" i="2"/>
  <c r="P96" i="2"/>
  <c r="X96" i="2"/>
  <c r="AB96" i="2"/>
  <c r="AF96" i="2"/>
  <c r="AN96" i="2"/>
  <c r="AR96" i="2"/>
  <c r="AV96" i="2"/>
  <c r="BD96" i="2"/>
  <c r="BH96" i="2"/>
  <c r="BL96" i="2"/>
  <c r="X86" i="2"/>
  <c r="AN86" i="2"/>
  <c r="BD86" i="2"/>
  <c r="L86" i="2"/>
  <c r="AB86" i="2"/>
  <c r="G92" i="2"/>
  <c r="AI97" i="2"/>
  <c r="AY97" i="2"/>
  <c r="T96" i="2"/>
  <c r="AJ96" i="2"/>
  <c r="P86" i="2"/>
  <c r="AF86" i="2"/>
  <c r="AV86" i="2"/>
  <c r="BL86" i="2"/>
  <c r="S97" i="2"/>
  <c r="BO97" i="2"/>
  <c r="AZ96" i="2"/>
  <c r="T86" i="2"/>
  <c r="AJ86" i="2"/>
  <c r="AZ86" i="2"/>
  <c r="I97" i="2"/>
  <c r="I96" i="2"/>
  <c r="U97" i="2"/>
  <c r="U96" i="2"/>
  <c r="AG97" i="2"/>
  <c r="AG96" i="2"/>
  <c r="AS97" i="2"/>
  <c r="AS96" i="2"/>
  <c r="BA97" i="2"/>
  <c r="BA96" i="2"/>
  <c r="BM97" i="2"/>
  <c r="BM96" i="2"/>
  <c r="M86" i="2"/>
  <c r="U86" i="2"/>
  <c r="AG86" i="2"/>
  <c r="AS86" i="2"/>
  <c r="BA86" i="2"/>
  <c r="BI86" i="2"/>
  <c r="G93" i="2"/>
  <c r="J97" i="2"/>
  <c r="J96" i="2"/>
  <c r="N97" i="2"/>
  <c r="N96" i="2"/>
  <c r="R97" i="2"/>
  <c r="R96" i="2"/>
  <c r="V97" i="2"/>
  <c r="V96" i="2"/>
  <c r="Z97" i="2"/>
  <c r="Z96" i="2"/>
  <c r="AD97" i="2"/>
  <c r="AD96" i="2"/>
  <c r="AH97" i="2"/>
  <c r="AH96" i="2"/>
  <c r="AL97" i="2"/>
  <c r="AL96" i="2"/>
  <c r="AP97" i="2"/>
  <c r="AP96" i="2"/>
  <c r="AT97" i="2"/>
  <c r="AT96" i="2"/>
  <c r="AX97" i="2"/>
  <c r="AX96" i="2"/>
  <c r="BB97" i="2"/>
  <c r="BB96" i="2"/>
  <c r="BF97" i="2"/>
  <c r="BF96" i="2"/>
  <c r="BJ97" i="2"/>
  <c r="BJ96" i="2"/>
  <c r="BN97" i="2"/>
  <c r="BN96" i="2"/>
  <c r="J86" i="2"/>
  <c r="N86" i="2"/>
  <c r="R86" i="2"/>
  <c r="V86" i="2"/>
  <c r="Z86" i="2"/>
  <c r="AD86" i="2"/>
  <c r="AH86" i="2"/>
  <c r="AL86" i="2"/>
  <c r="AP86" i="2"/>
  <c r="M97" i="2"/>
  <c r="M96" i="2"/>
  <c r="Y97" i="2"/>
  <c r="Y96" i="2"/>
  <c r="AK97" i="2"/>
  <c r="AK96" i="2"/>
  <c r="AW97" i="2"/>
  <c r="AW96" i="2"/>
  <c r="BI97" i="2"/>
  <c r="BI96" i="2"/>
  <c r="Q86" i="2"/>
  <c r="AC86" i="2"/>
  <c r="AK86" i="2"/>
  <c r="AW86" i="2"/>
  <c r="BE86" i="2"/>
  <c r="BM86" i="2"/>
  <c r="G94" i="2"/>
  <c r="K96" i="2"/>
  <c r="O96" i="2"/>
  <c r="S96" i="2"/>
  <c r="W96" i="2"/>
  <c r="AA96" i="2"/>
  <c r="AE96" i="2"/>
  <c r="AI96" i="2"/>
  <c r="AM96" i="2"/>
  <c r="AQ96" i="2"/>
  <c r="AU96" i="2"/>
  <c r="AY96" i="2"/>
  <c r="BC96" i="2"/>
  <c r="BG96" i="2"/>
  <c r="BK96" i="2"/>
  <c r="BO96" i="2"/>
  <c r="K86" i="2"/>
  <c r="O86" i="2"/>
  <c r="S86" i="2"/>
  <c r="W86" i="2"/>
  <c r="AA86" i="2"/>
  <c r="AE86" i="2"/>
  <c r="K97" i="2"/>
  <c r="AA97" i="2"/>
  <c r="AQ97" i="2"/>
  <c r="BG97" i="2"/>
  <c r="Q97" i="2"/>
  <c r="Q100" i="2" s="1"/>
  <c r="Q96" i="2"/>
  <c r="AC97" i="2"/>
  <c r="AC96" i="2"/>
  <c r="AO97" i="2"/>
  <c r="AO96" i="2"/>
  <c r="BE97" i="2"/>
  <c r="BE96" i="2"/>
  <c r="I86" i="2"/>
  <c r="Y86" i="2"/>
  <c r="AO86" i="2"/>
  <c r="G91" i="2"/>
  <c r="H97" i="2"/>
  <c r="G95" i="2"/>
  <c r="L97" i="2"/>
  <c r="P97" i="2"/>
  <c r="T97" i="2"/>
  <c r="T100" i="2" s="1"/>
  <c r="X97" i="2"/>
  <c r="AB97" i="2"/>
  <c r="AF97" i="2"/>
  <c r="AF100" i="2" s="1"/>
  <c r="AJ97" i="2"/>
  <c r="AN97" i="2"/>
  <c r="AR97" i="2"/>
  <c r="AV97" i="2"/>
  <c r="AZ97" i="2"/>
  <c r="BD97" i="2"/>
  <c r="BD100" i="2" s="1"/>
  <c r="BH97" i="2"/>
  <c r="BL97" i="2"/>
  <c r="O97" i="2"/>
  <c r="AE97" i="2"/>
  <c r="AU97" i="2"/>
  <c r="BK97" i="2"/>
  <c r="AT86" i="2"/>
  <c r="AX86" i="2"/>
  <c r="BB86" i="2"/>
  <c r="BF86" i="2"/>
  <c r="BJ86" i="2"/>
  <c r="BN86" i="2"/>
  <c r="AI86" i="2"/>
  <c r="AM86" i="2"/>
  <c r="AQ86" i="2"/>
  <c r="AU86" i="2"/>
  <c r="AY86" i="2"/>
  <c r="BC86" i="2"/>
  <c r="BG86" i="2"/>
  <c r="BK86" i="2"/>
  <c r="BO86" i="2"/>
  <c r="G79" i="2"/>
  <c r="G85" i="2"/>
  <c r="G84" i="2"/>
  <c r="G82" i="2"/>
  <c r="G80" i="2"/>
  <c r="G85" i="4"/>
  <c r="H85" i="4" s="1"/>
  <c r="I85" i="4" s="1"/>
  <c r="J85" i="4" s="1"/>
  <c r="K85" i="4" s="1"/>
  <c r="L85" i="4" s="1"/>
  <c r="M85" i="4" s="1"/>
  <c r="N85" i="4" s="1"/>
  <c r="O85" i="4" s="1"/>
  <c r="P85" i="4" s="1"/>
  <c r="Q85" i="4" s="1"/>
  <c r="R85" i="4" s="1"/>
  <c r="S85" i="4" s="1"/>
  <c r="T85" i="4" s="1"/>
  <c r="U85" i="4" s="1"/>
  <c r="V85" i="4" s="1"/>
  <c r="W85" i="4" s="1"/>
  <c r="X85" i="4" s="1"/>
  <c r="Y85" i="4" s="1"/>
  <c r="Z85" i="4" s="1"/>
  <c r="AA85" i="4" s="1"/>
  <c r="AB85" i="4" s="1"/>
  <c r="AC85" i="4" s="1"/>
  <c r="AD85" i="4" s="1"/>
  <c r="AE85" i="4" s="1"/>
  <c r="AF85" i="4" s="1"/>
  <c r="AG85" i="4" s="1"/>
  <c r="AH85" i="4" s="1"/>
  <c r="AI85" i="4" s="1"/>
  <c r="AJ85" i="4" s="1"/>
  <c r="AK85" i="4" s="1"/>
  <c r="AL85" i="4" s="1"/>
  <c r="AM85" i="4" s="1"/>
  <c r="AN85" i="4" s="1"/>
  <c r="AO85" i="4" s="1"/>
  <c r="AP85" i="4" s="1"/>
  <c r="AQ85" i="4" s="1"/>
  <c r="AR85" i="4" s="1"/>
  <c r="AS85" i="4" s="1"/>
  <c r="AT85" i="4" s="1"/>
  <c r="AU85" i="4" s="1"/>
  <c r="AV85" i="4" s="1"/>
  <c r="AW85" i="4" s="1"/>
  <c r="AX85" i="4" s="1"/>
  <c r="AY85" i="4" s="1"/>
  <c r="AZ85" i="4" s="1"/>
  <c r="BA85" i="4" s="1"/>
  <c r="BB85" i="4" s="1"/>
  <c r="BC85" i="4" s="1"/>
  <c r="BD85" i="4" s="1"/>
  <c r="BE85" i="4" s="1"/>
  <c r="BF85" i="4" s="1"/>
  <c r="BG85" i="4" s="1"/>
  <c r="BH85" i="4" s="1"/>
  <c r="BI85" i="4" s="1"/>
  <c r="BJ85" i="4" s="1"/>
  <c r="BK85" i="4" s="1"/>
  <c r="BL85" i="4" s="1"/>
  <c r="BM85" i="4" s="1"/>
  <c r="BN85" i="4" s="1"/>
  <c r="BE100" i="2" l="1"/>
  <c r="P100" i="2"/>
  <c r="AZ100" i="2"/>
  <c r="AC100" i="2"/>
  <c r="AV100" i="2"/>
  <c r="BI100" i="2"/>
  <c r="BL100" i="2"/>
  <c r="BH99" i="2"/>
  <c r="L100" i="2"/>
  <c r="AB100" i="2"/>
  <c r="AJ100" i="2"/>
  <c r="X100" i="2"/>
  <c r="AN100" i="2"/>
  <c r="BI99" i="2"/>
  <c r="AR99" i="2"/>
  <c r="AY100" i="2"/>
  <c r="BG100" i="2"/>
  <c r="K100" i="2"/>
  <c r="AC99" i="2"/>
  <c r="BK100" i="2"/>
  <c r="AU100" i="2"/>
  <c r="AQ100" i="2"/>
  <c r="AM100" i="2"/>
  <c r="BO100" i="2"/>
  <c r="AI100" i="2"/>
  <c r="AR100" i="2"/>
  <c r="S100" i="2"/>
  <c r="W100" i="2"/>
  <c r="W99" i="2"/>
  <c r="AJ99" i="2"/>
  <c r="H100" i="2"/>
  <c r="H99" i="2"/>
  <c r="Q99" i="2"/>
  <c r="BH100" i="2"/>
  <c r="BC100" i="2"/>
  <c r="AE99" i="2"/>
  <c r="BJ99" i="2"/>
  <c r="AT99" i="2"/>
  <c r="AL99" i="2"/>
  <c r="AD99" i="2"/>
  <c r="V99" i="2"/>
  <c r="N99" i="2"/>
  <c r="AW99" i="2"/>
  <c r="Y99" i="2"/>
  <c r="O99" i="2"/>
  <c r="BD99" i="2"/>
  <c r="M99" i="2"/>
  <c r="BG99" i="2"/>
  <c r="K99" i="2"/>
  <c r="L99" i="2"/>
  <c r="BC99" i="2"/>
  <c r="AM99" i="2"/>
  <c r="BM99" i="2"/>
  <c r="AS99" i="2"/>
  <c r="U99" i="2"/>
  <c r="AV99" i="2"/>
  <c r="AB99" i="2"/>
  <c r="AA99" i="2"/>
  <c r="BB99" i="2"/>
  <c r="AF99" i="2"/>
  <c r="BE99" i="2"/>
  <c r="BO99" i="2"/>
  <c r="AY99" i="2"/>
  <c r="AI99" i="2"/>
  <c r="S99" i="2"/>
  <c r="AK99" i="2"/>
  <c r="BN99" i="2"/>
  <c r="BF99" i="2"/>
  <c r="AX99" i="2"/>
  <c r="AP99" i="2"/>
  <c r="AH99" i="2"/>
  <c r="Z99" i="2"/>
  <c r="R99" i="2"/>
  <c r="J99" i="2"/>
  <c r="BL99" i="2"/>
  <c r="X99" i="2"/>
  <c r="AO99" i="2"/>
  <c r="AQ99" i="2"/>
  <c r="BK99" i="2"/>
  <c r="AU99" i="2"/>
  <c r="BA99" i="2"/>
  <c r="AG99" i="2"/>
  <c r="I99" i="2"/>
  <c r="AZ99" i="2"/>
  <c r="T99" i="2"/>
  <c r="AN99" i="2"/>
  <c r="P99" i="2"/>
  <c r="AK100" i="2"/>
  <c r="M100" i="2"/>
  <c r="AH100" i="2"/>
  <c r="Z100" i="2"/>
  <c r="R100" i="2"/>
  <c r="J100" i="2"/>
  <c r="BN100" i="2"/>
  <c r="BF100" i="2"/>
  <c r="AX100" i="2"/>
  <c r="AP100" i="2"/>
  <c r="AE100" i="2"/>
  <c r="AA100" i="2"/>
  <c r="BA100" i="2"/>
  <c r="AG100" i="2"/>
  <c r="I100" i="2"/>
  <c r="AO100" i="2"/>
  <c r="AW100" i="2"/>
  <c r="Y100" i="2"/>
  <c r="BJ100" i="2"/>
  <c r="BB100" i="2"/>
  <c r="AT100" i="2"/>
  <c r="AL100" i="2"/>
  <c r="AD100" i="2"/>
  <c r="V100" i="2"/>
  <c r="N100" i="2"/>
  <c r="O100" i="2"/>
  <c r="BM100" i="2"/>
  <c r="AS100" i="2"/>
  <c r="U100" i="2"/>
  <c r="G75" i="4"/>
  <c r="I37" i="2" l="1"/>
  <c r="G50" i="4"/>
  <c r="BN37" i="4" l="1"/>
  <c r="BM37" i="4"/>
  <c r="BL37" i="4"/>
  <c r="BK37" i="4"/>
  <c r="BJ37" i="4"/>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H75" i="4"/>
  <c r="G82" i="4"/>
  <c r="G81" i="4"/>
  <c r="G80" i="4"/>
  <c r="G79" i="4"/>
  <c r="G78" i="4"/>
  <c r="G77" i="4"/>
  <c r="G76" i="4"/>
  <c r="BN36" i="4"/>
  <c r="BM36" i="4"/>
  <c r="BL36" i="4"/>
  <c r="BK36" i="4"/>
  <c r="BJ36" i="4"/>
  <c r="BI36" i="4"/>
  <c r="BH36" i="4"/>
  <c r="BG36" i="4"/>
  <c r="BF36"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BN35" i="4"/>
  <c r="BM35" i="4"/>
  <c r="BL35" i="4"/>
  <c r="BK35" i="4"/>
  <c r="BJ35" i="4"/>
  <c r="BI35" i="4"/>
  <c r="BH35" i="4"/>
  <c r="BG35" i="4"/>
  <c r="BF35"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BN34" i="4"/>
  <c r="BM34" i="4"/>
  <c r="BL34" i="4"/>
  <c r="BK34" i="4"/>
  <c r="BJ34" i="4"/>
  <c r="BI34" i="4"/>
  <c r="BH34" i="4"/>
  <c r="BG34" i="4"/>
  <c r="BF34"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BN33" i="4"/>
  <c r="BM33" i="4"/>
  <c r="BL33" i="4"/>
  <c r="BK33" i="4"/>
  <c r="BJ33" i="4"/>
  <c r="BI33" i="4"/>
  <c r="BH33" i="4"/>
  <c r="BG33" i="4"/>
  <c r="BF33" i="4"/>
  <c r="BE33" i="4"/>
  <c r="BD33" i="4"/>
  <c r="BC33" i="4"/>
  <c r="BB33" i="4"/>
  <c r="BA33" i="4"/>
  <c r="AZ33" i="4"/>
  <c r="AY33" i="4"/>
  <c r="AX33" i="4"/>
  <c r="AW33" i="4"/>
  <c r="AV33" i="4"/>
  <c r="AU33" i="4"/>
  <c r="AT33" i="4"/>
  <c r="AS33" i="4"/>
  <c r="AR33" i="4"/>
  <c r="AQ33" i="4"/>
  <c r="AP33" i="4"/>
  <c r="AO33" i="4"/>
  <c r="AN33" i="4"/>
  <c r="AM33" i="4"/>
  <c r="AL33" i="4"/>
  <c r="AK33" i="4"/>
  <c r="BN12" i="4"/>
  <c r="BM12" i="4"/>
  <c r="BL12"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BN11" i="4"/>
  <c r="BM11" i="4"/>
  <c r="BL11"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O11" i="4"/>
  <c r="N11" i="4"/>
  <c r="M11" i="4"/>
  <c r="L11" i="4"/>
  <c r="K11" i="4"/>
  <c r="J11" i="4"/>
  <c r="I11" i="4"/>
  <c r="H11" i="4"/>
  <c r="G73" i="4"/>
  <c r="H29" i="4" l="1"/>
  <c r="H73" i="4"/>
  <c r="G44" i="4"/>
  <c r="AT47" i="4"/>
  <c r="T49" i="4"/>
  <c r="G58" i="4"/>
  <c r="G83" i="4"/>
  <c r="G59" i="4"/>
  <c r="G84" i="4"/>
  <c r="P48" i="4"/>
  <c r="AB47" i="4"/>
  <c r="AF47" i="4"/>
  <c r="AN47" i="4"/>
  <c r="AR47" i="4"/>
  <c r="AZ47" i="4"/>
  <c r="BH47" i="4"/>
  <c r="Y48" i="4"/>
  <c r="AH48" i="4"/>
  <c r="AP48" i="4"/>
  <c r="AX48" i="4"/>
  <c r="BF48" i="4"/>
  <c r="BN48" i="4"/>
  <c r="AA49" i="4"/>
  <c r="AI49" i="4"/>
  <c r="AQ49" i="4"/>
  <c r="AY49" i="4"/>
  <c r="BG49" i="4"/>
  <c r="BK49" i="4"/>
  <c r="AB50" i="4"/>
  <c r="AF50" i="4"/>
  <c r="AV50" i="4"/>
  <c r="AZ50" i="4"/>
  <c r="BD50" i="4"/>
  <c r="BH50" i="4"/>
  <c r="BL50" i="4"/>
  <c r="Y51" i="4"/>
  <c r="AC51" i="4"/>
  <c r="BA51" i="4"/>
  <c r="BE51" i="4"/>
  <c r="BI51" i="4"/>
  <c r="V52" i="4"/>
  <c r="Z52" i="4"/>
  <c r="AD52" i="4"/>
  <c r="AH52" i="4"/>
  <c r="AL52" i="4"/>
  <c r="AP52" i="4"/>
  <c r="AT52" i="4"/>
  <c r="AX52" i="4"/>
  <c r="BB52" i="4"/>
  <c r="BF52" i="4"/>
  <c r="BJ52" i="4"/>
  <c r="W53" i="4"/>
  <c r="AA53" i="4"/>
  <c r="AJ47" i="4"/>
  <c r="AV47" i="4"/>
  <c r="BD47" i="4"/>
  <c r="BL47" i="4"/>
  <c r="AC48" i="4"/>
  <c r="AL48" i="4"/>
  <c r="AT48" i="4"/>
  <c r="BB48" i="4"/>
  <c r="BJ48" i="4"/>
  <c r="W49" i="4"/>
  <c r="AE49" i="4"/>
  <c r="AM49" i="4"/>
  <c r="AU49" i="4"/>
  <c r="BC49" i="4"/>
  <c r="X50" i="4"/>
  <c r="AJ50" i="4"/>
  <c r="AN50" i="4"/>
  <c r="AR50" i="4"/>
  <c r="AS51" i="4"/>
  <c r="AW51" i="4"/>
  <c r="AG51" i="4"/>
  <c r="AO51" i="4"/>
  <c r="BM51" i="4"/>
  <c r="AI53" i="4"/>
  <c r="AM53" i="4"/>
  <c r="AQ53" i="4"/>
  <c r="AU53" i="4"/>
  <c r="AY53" i="4"/>
  <c r="BC53" i="4"/>
  <c r="BG53" i="4"/>
  <c r="BK53" i="4"/>
  <c r="X54" i="4"/>
  <c r="AB54" i="4"/>
  <c r="AF54" i="4"/>
  <c r="AJ54" i="4"/>
  <c r="AN54" i="4"/>
  <c r="AR54" i="4"/>
  <c r="AV54" i="4"/>
  <c r="AZ54" i="4"/>
  <c r="BD54" i="4"/>
  <c r="BH54" i="4"/>
  <c r="BL54" i="4"/>
  <c r="AC55" i="4"/>
  <c r="AG55" i="4"/>
  <c r="AK55" i="4"/>
  <c r="AI57" i="4"/>
  <c r="AM57" i="4"/>
  <c r="AQ57" i="4"/>
  <c r="AU57" i="4"/>
  <c r="AY57" i="4"/>
  <c r="BC57" i="4"/>
  <c r="BG57" i="4"/>
  <c r="BK57" i="4"/>
  <c r="AB58" i="4"/>
  <c r="AN58" i="4"/>
  <c r="AR58" i="4"/>
  <c r="AV58" i="4"/>
  <c r="AZ58" i="4"/>
  <c r="BD58" i="4"/>
  <c r="BH58" i="4"/>
  <c r="BL58" i="4"/>
  <c r="AC59" i="4"/>
  <c r="AG59" i="4"/>
  <c r="AK59" i="4"/>
  <c r="AO59" i="4"/>
  <c r="AK51" i="4"/>
  <c r="BN52" i="4"/>
  <c r="AE53" i="4"/>
  <c r="AO55" i="4"/>
  <c r="BA55" i="4"/>
  <c r="BE55" i="4"/>
  <c r="BI55" i="4"/>
  <c r="BM55" i="4"/>
  <c r="V56" i="4"/>
  <c r="AD56" i="4"/>
  <c r="AH56" i="4"/>
  <c r="AL56" i="4"/>
  <c r="AX56" i="4"/>
  <c r="AS59" i="4"/>
  <c r="AW59" i="4"/>
  <c r="BA59" i="4"/>
  <c r="BI59" i="4"/>
  <c r="BM59" i="4"/>
  <c r="Y55" i="4"/>
  <c r="AS55" i="4"/>
  <c r="AW55" i="4"/>
  <c r="Z56" i="4"/>
  <c r="AP56" i="4"/>
  <c r="AF58" i="4"/>
  <c r="AT56" i="4"/>
  <c r="AE57" i="4"/>
  <c r="W57" i="4"/>
  <c r="BB56" i="4"/>
  <c r="BF56" i="4"/>
  <c r="BJ56" i="4"/>
  <c r="Y59" i="4"/>
  <c r="X58" i="4"/>
  <c r="AJ58" i="4"/>
  <c r="BN56" i="4"/>
  <c r="AA57" i="4"/>
  <c r="T54" i="4"/>
  <c r="P54" i="4"/>
  <c r="L54" i="4"/>
  <c r="H54" i="4"/>
  <c r="S54" i="4"/>
  <c r="O54" i="4"/>
  <c r="K54" i="4"/>
  <c r="G54" i="4"/>
  <c r="H79" i="4" s="1"/>
  <c r="R54" i="4"/>
  <c r="N54" i="4"/>
  <c r="J54" i="4"/>
  <c r="I54" i="4"/>
  <c r="U54" i="4"/>
  <c r="Q54" i="4"/>
  <c r="M54" i="4"/>
  <c r="U58" i="4"/>
  <c r="Q58" i="4"/>
  <c r="M58" i="4"/>
  <c r="I58" i="4"/>
  <c r="T58" i="4"/>
  <c r="P58" i="4"/>
  <c r="L58" i="4"/>
  <c r="H58" i="4"/>
  <c r="S58" i="4"/>
  <c r="O58" i="4"/>
  <c r="K58" i="4"/>
  <c r="R58" i="4"/>
  <c r="N58" i="4"/>
  <c r="J58" i="4"/>
  <c r="R51" i="4"/>
  <c r="N51" i="4"/>
  <c r="J51" i="4"/>
  <c r="U51" i="4"/>
  <c r="Q51" i="4"/>
  <c r="M51" i="4"/>
  <c r="I51" i="4"/>
  <c r="T51" i="4"/>
  <c r="P51" i="4"/>
  <c r="L51" i="4"/>
  <c r="H51" i="4"/>
  <c r="S51" i="4"/>
  <c r="O51" i="4"/>
  <c r="K51" i="4"/>
  <c r="G51" i="4"/>
  <c r="H76" i="4" s="1"/>
  <c r="T55" i="4"/>
  <c r="P55" i="4"/>
  <c r="L55" i="4"/>
  <c r="H55" i="4"/>
  <c r="S55" i="4"/>
  <c r="O55" i="4"/>
  <c r="K55" i="4"/>
  <c r="G55" i="4"/>
  <c r="H80" i="4" s="1"/>
  <c r="R55" i="4"/>
  <c r="N55" i="4"/>
  <c r="J55" i="4"/>
  <c r="M55" i="4"/>
  <c r="I55" i="4"/>
  <c r="U55" i="4"/>
  <c r="Q55" i="4"/>
  <c r="U59" i="4"/>
  <c r="Q59" i="4"/>
  <c r="M59" i="4"/>
  <c r="I59" i="4"/>
  <c r="T59" i="4"/>
  <c r="P59" i="4"/>
  <c r="L59" i="4"/>
  <c r="H59" i="4"/>
  <c r="S59" i="4"/>
  <c r="O59" i="4"/>
  <c r="K59" i="4"/>
  <c r="J59" i="4"/>
  <c r="R59" i="4"/>
  <c r="N59" i="4"/>
  <c r="AC47" i="4"/>
  <c r="AG47" i="4"/>
  <c r="AK47" i="4"/>
  <c r="AO47" i="4"/>
  <c r="AS47" i="4"/>
  <c r="AW47" i="4"/>
  <c r="BA47" i="4"/>
  <c r="BE47" i="4"/>
  <c r="BI47" i="4"/>
  <c r="BM47" i="4"/>
  <c r="V48" i="4"/>
  <c r="Z48" i="4"/>
  <c r="AE48" i="4"/>
  <c r="AD48" i="4"/>
  <c r="AI48" i="4"/>
  <c r="AM48" i="4"/>
  <c r="AQ48" i="4"/>
  <c r="AU48" i="4"/>
  <c r="AY48" i="4"/>
  <c r="BC48" i="4"/>
  <c r="BG48" i="4"/>
  <c r="BK48" i="4"/>
  <c r="X49" i="4"/>
  <c r="AB49" i="4"/>
  <c r="AF49" i="4"/>
  <c r="AJ49" i="4"/>
  <c r="AN49" i="4"/>
  <c r="AR49" i="4"/>
  <c r="AV49" i="4"/>
  <c r="AZ49" i="4"/>
  <c r="BD49" i="4"/>
  <c r="BH49" i="4"/>
  <c r="BL49" i="4"/>
  <c r="Y50" i="4"/>
  <c r="AC50" i="4"/>
  <c r="AG50" i="4"/>
  <c r="AK50" i="4"/>
  <c r="AO50" i="4"/>
  <c r="AS50" i="4"/>
  <c r="AW50" i="4"/>
  <c r="BA50" i="4"/>
  <c r="BE50" i="4"/>
  <c r="BI50" i="4"/>
  <c r="BM50" i="4"/>
  <c r="V51" i="4"/>
  <c r="Z51" i="4"/>
  <c r="AD51" i="4"/>
  <c r="AH51" i="4"/>
  <c r="AL51" i="4"/>
  <c r="AP51" i="4"/>
  <c r="AT51" i="4"/>
  <c r="AX51" i="4"/>
  <c r="BB51" i="4"/>
  <c r="BF51" i="4"/>
  <c r="BJ51" i="4"/>
  <c r="BN51" i="4"/>
  <c r="W52" i="4"/>
  <c r="AA52" i="4"/>
  <c r="AE52" i="4"/>
  <c r="AI52" i="4"/>
  <c r="AM52" i="4"/>
  <c r="AQ52" i="4"/>
  <c r="AU52" i="4"/>
  <c r="AY52" i="4"/>
  <c r="BC52" i="4"/>
  <c r="BG52" i="4"/>
  <c r="BK52" i="4"/>
  <c r="X53" i="4"/>
  <c r="AB53" i="4"/>
  <c r="AF53" i="4"/>
  <c r="AJ53" i="4"/>
  <c r="AN53" i="4"/>
  <c r="AR53" i="4"/>
  <c r="AV53" i="4"/>
  <c r="AZ53" i="4"/>
  <c r="BD53" i="4"/>
  <c r="BH53" i="4"/>
  <c r="BL53" i="4"/>
  <c r="Y54" i="4"/>
  <c r="AC54" i="4"/>
  <c r="AG54" i="4"/>
  <c r="AK54" i="4"/>
  <c r="AO54" i="4"/>
  <c r="AS54" i="4"/>
  <c r="AW54" i="4"/>
  <c r="BA54" i="4"/>
  <c r="BE54" i="4"/>
  <c r="BI54" i="4"/>
  <c r="BM54" i="4"/>
  <c r="V55" i="4"/>
  <c r="Z55" i="4"/>
  <c r="AD55" i="4"/>
  <c r="AH55" i="4"/>
  <c r="AL55" i="4"/>
  <c r="AP55" i="4"/>
  <c r="AT55" i="4"/>
  <c r="AX55" i="4"/>
  <c r="BB55" i="4"/>
  <c r="BF55" i="4"/>
  <c r="BJ55" i="4"/>
  <c r="BN55" i="4"/>
  <c r="W56" i="4"/>
  <c r="AA56" i="4"/>
  <c r="AE56" i="4"/>
  <c r="AI56" i="4"/>
  <c r="AM56" i="4"/>
  <c r="AQ56" i="4"/>
  <c r="AU56" i="4"/>
  <c r="AY56" i="4"/>
  <c r="BC56" i="4"/>
  <c r="BG56" i="4"/>
  <c r="BK56" i="4"/>
  <c r="X57" i="4"/>
  <c r="AB57" i="4"/>
  <c r="AF57" i="4"/>
  <c r="AJ57" i="4"/>
  <c r="AN57" i="4"/>
  <c r="AR57" i="4"/>
  <c r="AV57" i="4"/>
  <c r="AZ57" i="4"/>
  <c r="BD57" i="4"/>
  <c r="BH57" i="4"/>
  <c r="BL57" i="4"/>
  <c r="Y58" i="4"/>
  <c r="AC58" i="4"/>
  <c r="AG58" i="4"/>
  <c r="AK58" i="4"/>
  <c r="AO58" i="4"/>
  <c r="AS58" i="4"/>
  <c r="AW58" i="4"/>
  <c r="BA58" i="4"/>
  <c r="BE58" i="4"/>
  <c r="BI58" i="4"/>
  <c r="BM58" i="4"/>
  <c r="V59" i="4"/>
  <c r="Z59" i="4"/>
  <c r="AD59" i="4"/>
  <c r="AH59" i="4"/>
  <c r="AL59" i="4"/>
  <c r="AP59" i="4"/>
  <c r="AT59" i="4"/>
  <c r="AX59" i="4"/>
  <c r="BB59" i="4"/>
  <c r="BF59" i="4"/>
  <c r="BJ59" i="4"/>
  <c r="BN59" i="4"/>
  <c r="BE59" i="4"/>
  <c r="T48" i="4"/>
  <c r="L48" i="4"/>
  <c r="H48" i="4"/>
  <c r="M48" i="4"/>
  <c r="S48" i="4"/>
  <c r="O48" i="4"/>
  <c r="K48" i="4"/>
  <c r="U48" i="4"/>
  <c r="I48" i="4"/>
  <c r="R48" i="4"/>
  <c r="N48" i="4"/>
  <c r="J48" i="4"/>
  <c r="Q48" i="4"/>
  <c r="R52" i="4"/>
  <c r="N52" i="4"/>
  <c r="J52" i="4"/>
  <c r="U52" i="4"/>
  <c r="Q52" i="4"/>
  <c r="M52" i="4"/>
  <c r="I52" i="4"/>
  <c r="T52" i="4"/>
  <c r="P52" i="4"/>
  <c r="L52" i="4"/>
  <c r="H52" i="4"/>
  <c r="H77" i="4"/>
  <c r="S52" i="4"/>
  <c r="O52" i="4"/>
  <c r="K52" i="4"/>
  <c r="T56" i="4"/>
  <c r="P56" i="4"/>
  <c r="L56" i="4"/>
  <c r="H56" i="4"/>
  <c r="S56" i="4"/>
  <c r="O56" i="4"/>
  <c r="K56" i="4"/>
  <c r="G56" i="4"/>
  <c r="H81" i="4" s="1"/>
  <c r="R56" i="4"/>
  <c r="N56" i="4"/>
  <c r="J56" i="4"/>
  <c r="Q56" i="4"/>
  <c r="M56" i="4"/>
  <c r="I56" i="4"/>
  <c r="U56" i="4"/>
  <c r="AD47" i="4"/>
  <c r="AH47" i="4"/>
  <c r="AL47" i="4"/>
  <c r="AP47" i="4"/>
  <c r="AX47" i="4"/>
  <c r="BB47" i="4"/>
  <c r="BF47" i="4"/>
  <c r="BJ47" i="4"/>
  <c r="BN47" i="4"/>
  <c r="W48" i="4"/>
  <c r="AA48" i="4"/>
  <c r="AF48" i="4"/>
  <c r="AJ48" i="4"/>
  <c r="AN48" i="4"/>
  <c r="AR48" i="4"/>
  <c r="AV48" i="4"/>
  <c r="AZ48" i="4"/>
  <c r="BD48" i="4"/>
  <c r="BH48" i="4"/>
  <c r="BL48" i="4"/>
  <c r="Y49" i="4"/>
  <c r="AC49" i="4"/>
  <c r="AG49" i="4"/>
  <c r="AK49" i="4"/>
  <c r="AO49" i="4"/>
  <c r="AS49" i="4"/>
  <c r="AW49" i="4"/>
  <c r="BA49" i="4"/>
  <c r="BE49" i="4"/>
  <c r="BI49" i="4"/>
  <c r="BM49" i="4"/>
  <c r="V50" i="4"/>
  <c r="S50" i="4"/>
  <c r="J50" i="4"/>
  <c r="I50" i="4"/>
  <c r="H50" i="4"/>
  <c r="I75" i="4" s="1"/>
  <c r="U50" i="4"/>
  <c r="T50" i="4"/>
  <c r="R50" i="4"/>
  <c r="Q50" i="4"/>
  <c r="P50" i="4"/>
  <c r="K50" i="4"/>
  <c r="N50" i="4"/>
  <c r="M50" i="4"/>
  <c r="L50" i="4"/>
  <c r="O50" i="4"/>
  <c r="Z50" i="4"/>
  <c r="AD50" i="4"/>
  <c r="AH50" i="4"/>
  <c r="AL50" i="4"/>
  <c r="AP50" i="4"/>
  <c r="AT50" i="4"/>
  <c r="AX50" i="4"/>
  <c r="BB50" i="4"/>
  <c r="BF50" i="4"/>
  <c r="BJ50" i="4"/>
  <c r="BN50" i="4"/>
  <c r="W51" i="4"/>
  <c r="AA51" i="4"/>
  <c r="AE51" i="4"/>
  <c r="AI51" i="4"/>
  <c r="AM51" i="4"/>
  <c r="AQ51" i="4"/>
  <c r="AU51" i="4"/>
  <c r="AY51" i="4"/>
  <c r="BC51" i="4"/>
  <c r="BG51" i="4"/>
  <c r="BK51" i="4"/>
  <c r="X52" i="4"/>
  <c r="AB52" i="4"/>
  <c r="AF52" i="4"/>
  <c r="AJ52" i="4"/>
  <c r="AN52" i="4"/>
  <c r="AR52" i="4"/>
  <c r="AV52" i="4"/>
  <c r="AZ52" i="4"/>
  <c r="BD52" i="4"/>
  <c r="BH52" i="4"/>
  <c r="BL52" i="4"/>
  <c r="Y53" i="4"/>
  <c r="AC53" i="4"/>
  <c r="AG53" i="4"/>
  <c r="AK53" i="4"/>
  <c r="AO53" i="4"/>
  <c r="AS53" i="4"/>
  <c r="AW53" i="4"/>
  <c r="BA53" i="4"/>
  <c r="BE53" i="4"/>
  <c r="BI53" i="4"/>
  <c r="BM53" i="4"/>
  <c r="V54" i="4"/>
  <c r="Z54" i="4"/>
  <c r="AD54" i="4"/>
  <c r="AH54" i="4"/>
  <c r="AL54" i="4"/>
  <c r="AP54" i="4"/>
  <c r="AT54" i="4"/>
  <c r="AX54" i="4"/>
  <c r="BB54" i="4"/>
  <c r="BF54" i="4"/>
  <c r="BJ54" i="4"/>
  <c r="BN54" i="4"/>
  <c r="W55" i="4"/>
  <c r="AA55" i="4"/>
  <c r="AE55" i="4"/>
  <c r="AI55" i="4"/>
  <c r="AM55" i="4"/>
  <c r="AQ55" i="4"/>
  <c r="AU55" i="4"/>
  <c r="AY55" i="4"/>
  <c r="BC55" i="4"/>
  <c r="BG55" i="4"/>
  <c r="BK55" i="4"/>
  <c r="X56" i="4"/>
  <c r="AB56" i="4"/>
  <c r="AF56" i="4"/>
  <c r="AJ56" i="4"/>
  <c r="AN56" i="4"/>
  <c r="AR56" i="4"/>
  <c r="AV56" i="4"/>
  <c r="AZ56" i="4"/>
  <c r="BD56" i="4"/>
  <c r="BH56" i="4"/>
  <c r="BL56" i="4"/>
  <c r="Y57" i="4"/>
  <c r="AC57" i="4"/>
  <c r="AG57" i="4"/>
  <c r="AK57" i="4"/>
  <c r="AO57" i="4"/>
  <c r="AS57" i="4"/>
  <c r="AW57" i="4"/>
  <c r="BA57" i="4"/>
  <c r="BE57" i="4"/>
  <c r="BI57" i="4"/>
  <c r="BM57" i="4"/>
  <c r="V58" i="4"/>
  <c r="Z58" i="4"/>
  <c r="AD58" i="4"/>
  <c r="AH58" i="4"/>
  <c r="AL58" i="4"/>
  <c r="AP58" i="4"/>
  <c r="AT58" i="4"/>
  <c r="AX58" i="4"/>
  <c r="BB58" i="4"/>
  <c r="BF58" i="4"/>
  <c r="BJ58" i="4"/>
  <c r="BN58" i="4"/>
  <c r="W59" i="4"/>
  <c r="AA59" i="4"/>
  <c r="AE59" i="4"/>
  <c r="AI59" i="4"/>
  <c r="AM59" i="4"/>
  <c r="AQ59" i="4"/>
  <c r="AU59" i="4"/>
  <c r="AY59" i="4"/>
  <c r="BC59" i="4"/>
  <c r="BG59" i="4"/>
  <c r="BK59" i="4"/>
  <c r="S53" i="4"/>
  <c r="O53" i="4"/>
  <c r="K53" i="4"/>
  <c r="G53" i="4"/>
  <c r="H78" i="4" s="1"/>
  <c r="R53" i="4"/>
  <c r="N53" i="4"/>
  <c r="J53" i="4"/>
  <c r="Q53" i="4"/>
  <c r="I53" i="4"/>
  <c r="P53" i="4"/>
  <c r="H53" i="4"/>
  <c r="U53" i="4"/>
  <c r="M53" i="4"/>
  <c r="T53" i="4"/>
  <c r="L53" i="4"/>
  <c r="U57" i="4"/>
  <c r="Q57" i="4"/>
  <c r="M57" i="4"/>
  <c r="I57" i="4"/>
  <c r="T57" i="4"/>
  <c r="P57" i="4"/>
  <c r="L57" i="4"/>
  <c r="H57" i="4"/>
  <c r="N57" i="4"/>
  <c r="S57" i="4"/>
  <c r="K57" i="4"/>
  <c r="R57" i="4"/>
  <c r="J57" i="4"/>
  <c r="O57" i="4"/>
  <c r="G57" i="4"/>
  <c r="H82" i="4" s="1"/>
  <c r="AA47" i="4"/>
  <c r="AE47" i="4"/>
  <c r="AI47" i="4"/>
  <c r="AM47" i="4"/>
  <c r="AQ47" i="4"/>
  <c r="AU47" i="4"/>
  <c r="AY47" i="4"/>
  <c r="BC47" i="4"/>
  <c r="BG47" i="4"/>
  <c r="BK47" i="4"/>
  <c r="X48" i="4"/>
  <c r="AB48" i="4"/>
  <c r="AG48" i="4"/>
  <c r="AK48" i="4"/>
  <c r="AO48" i="4"/>
  <c r="AS48" i="4"/>
  <c r="AW48" i="4"/>
  <c r="BA48" i="4"/>
  <c r="BE48" i="4"/>
  <c r="BI48" i="4"/>
  <c r="BM48" i="4"/>
  <c r="V49" i="4"/>
  <c r="Z49" i="4"/>
  <c r="AD49" i="4"/>
  <c r="AH49" i="4"/>
  <c r="AL49" i="4"/>
  <c r="AP49" i="4"/>
  <c r="AT49" i="4"/>
  <c r="AX49" i="4"/>
  <c r="BB49" i="4"/>
  <c r="BF49" i="4"/>
  <c r="BJ49" i="4"/>
  <c r="BN49" i="4"/>
  <c r="W50" i="4"/>
  <c r="AA50" i="4"/>
  <c r="AE50" i="4"/>
  <c r="AI50" i="4"/>
  <c r="AM50" i="4"/>
  <c r="AQ50" i="4"/>
  <c r="AU50" i="4"/>
  <c r="AY50" i="4"/>
  <c r="BC50" i="4"/>
  <c r="BG50" i="4"/>
  <c r="BK50" i="4"/>
  <c r="X51" i="4"/>
  <c r="AB51" i="4"/>
  <c r="AF51" i="4"/>
  <c r="AJ51" i="4"/>
  <c r="AN51" i="4"/>
  <c r="AR51" i="4"/>
  <c r="AV51" i="4"/>
  <c r="AZ51" i="4"/>
  <c r="BD51" i="4"/>
  <c r="BH51" i="4"/>
  <c r="BL51" i="4"/>
  <c r="Y52" i="4"/>
  <c r="AC52" i="4"/>
  <c r="AG52" i="4"/>
  <c r="AK52" i="4"/>
  <c r="AO52" i="4"/>
  <c r="AS52" i="4"/>
  <c r="AW52" i="4"/>
  <c r="BA52" i="4"/>
  <c r="BE52" i="4"/>
  <c r="BI52" i="4"/>
  <c r="BM52" i="4"/>
  <c r="V53" i="4"/>
  <c r="Z53" i="4"/>
  <c r="AD53" i="4"/>
  <c r="AH53" i="4"/>
  <c r="AL53" i="4"/>
  <c r="AP53" i="4"/>
  <c r="AT53" i="4"/>
  <c r="AX53" i="4"/>
  <c r="BB53" i="4"/>
  <c r="BF53" i="4"/>
  <c r="BJ53" i="4"/>
  <c r="BN53" i="4"/>
  <c r="W54" i="4"/>
  <c r="AA54" i="4"/>
  <c r="AE54" i="4"/>
  <c r="AI54" i="4"/>
  <c r="AM54" i="4"/>
  <c r="AQ54" i="4"/>
  <c r="AU54" i="4"/>
  <c r="AY54" i="4"/>
  <c r="BC54" i="4"/>
  <c r="BG54" i="4"/>
  <c r="BK54" i="4"/>
  <c r="X55" i="4"/>
  <c r="AB55" i="4"/>
  <c r="AF55" i="4"/>
  <c r="AJ55" i="4"/>
  <c r="AN55" i="4"/>
  <c r="AR55" i="4"/>
  <c r="AV55" i="4"/>
  <c r="AZ55" i="4"/>
  <c r="BD55" i="4"/>
  <c r="BH55" i="4"/>
  <c r="BL55" i="4"/>
  <c r="Y56" i="4"/>
  <c r="AC56" i="4"/>
  <c r="AG56" i="4"/>
  <c r="AK56" i="4"/>
  <c r="AO56" i="4"/>
  <c r="AS56" i="4"/>
  <c r="AW56" i="4"/>
  <c r="BA56" i="4"/>
  <c r="BE56" i="4"/>
  <c r="BI56" i="4"/>
  <c r="BM56" i="4"/>
  <c r="V57" i="4"/>
  <c r="Z57" i="4"/>
  <c r="AD57" i="4"/>
  <c r="AH57" i="4"/>
  <c r="AL57" i="4"/>
  <c r="AP57" i="4"/>
  <c r="AT57" i="4"/>
  <c r="AX57" i="4"/>
  <c r="BB57" i="4"/>
  <c r="BF57" i="4"/>
  <c r="BJ57" i="4"/>
  <c r="BN57" i="4"/>
  <c r="W58" i="4"/>
  <c r="AA58" i="4"/>
  <c r="AE58" i="4"/>
  <c r="AI58" i="4"/>
  <c r="AM58" i="4"/>
  <c r="AQ58" i="4"/>
  <c r="AU58" i="4"/>
  <c r="AY58" i="4"/>
  <c r="BC58" i="4"/>
  <c r="BG58" i="4"/>
  <c r="BK58" i="4"/>
  <c r="X59" i="4"/>
  <c r="AB59" i="4"/>
  <c r="AF59" i="4"/>
  <c r="AJ59" i="4"/>
  <c r="AN59" i="4"/>
  <c r="AR59" i="4"/>
  <c r="AV59" i="4"/>
  <c r="AZ59" i="4"/>
  <c r="BD59" i="4"/>
  <c r="BH59" i="4"/>
  <c r="BL59" i="4"/>
  <c r="M49" i="4" l="1"/>
  <c r="I79" i="4"/>
  <c r="J79" i="4" s="1"/>
  <c r="K79" i="4" s="1"/>
  <c r="L79" i="4" s="1"/>
  <c r="M79" i="4" s="1"/>
  <c r="N79" i="4" s="1"/>
  <c r="O79" i="4" s="1"/>
  <c r="P79" i="4" s="1"/>
  <c r="Q79" i="4" s="1"/>
  <c r="R79" i="4" s="1"/>
  <c r="S79" i="4" s="1"/>
  <c r="T79" i="4" s="1"/>
  <c r="U79" i="4" s="1"/>
  <c r="V79" i="4" s="1"/>
  <c r="W79" i="4" s="1"/>
  <c r="X79" i="4" s="1"/>
  <c r="Y79" i="4" s="1"/>
  <c r="Z79" i="4" s="1"/>
  <c r="AA79" i="4" s="1"/>
  <c r="AB79" i="4" s="1"/>
  <c r="AC79" i="4" s="1"/>
  <c r="AD79" i="4" s="1"/>
  <c r="AE79" i="4" s="1"/>
  <c r="AF79" i="4" s="1"/>
  <c r="AG79" i="4" s="1"/>
  <c r="AH79" i="4" s="1"/>
  <c r="AI79" i="4" s="1"/>
  <c r="AJ79" i="4" s="1"/>
  <c r="AK79" i="4" s="1"/>
  <c r="AL79" i="4" s="1"/>
  <c r="AM79" i="4" s="1"/>
  <c r="AN79" i="4" s="1"/>
  <c r="AO79" i="4" s="1"/>
  <c r="AP79" i="4" s="1"/>
  <c r="AQ79" i="4" s="1"/>
  <c r="AR79" i="4" s="1"/>
  <c r="AS79" i="4" s="1"/>
  <c r="AT79" i="4" s="1"/>
  <c r="AU79" i="4" s="1"/>
  <c r="AV79" i="4" s="1"/>
  <c r="AW79" i="4" s="1"/>
  <c r="AX79" i="4" s="1"/>
  <c r="AY79" i="4" s="1"/>
  <c r="AZ79" i="4" s="1"/>
  <c r="BA79" i="4" s="1"/>
  <c r="BB79" i="4" s="1"/>
  <c r="BC79" i="4" s="1"/>
  <c r="BD79" i="4" s="1"/>
  <c r="BE79" i="4" s="1"/>
  <c r="BF79" i="4" s="1"/>
  <c r="BG79" i="4" s="1"/>
  <c r="BH79" i="4" s="1"/>
  <c r="BI79" i="4" s="1"/>
  <c r="BJ79" i="4" s="1"/>
  <c r="BK79" i="4" s="1"/>
  <c r="BL79" i="4" s="1"/>
  <c r="BM79" i="4" s="1"/>
  <c r="BN79" i="4" s="1"/>
  <c r="I80" i="4"/>
  <c r="J80" i="4" s="1"/>
  <c r="K80" i="4" s="1"/>
  <c r="L80" i="4" s="1"/>
  <c r="M80" i="4" s="1"/>
  <c r="N80" i="4" s="1"/>
  <c r="O80" i="4" s="1"/>
  <c r="P80" i="4" s="1"/>
  <c r="Q80" i="4" s="1"/>
  <c r="R80" i="4" s="1"/>
  <c r="S80" i="4" s="1"/>
  <c r="T80" i="4" s="1"/>
  <c r="U80" i="4" s="1"/>
  <c r="V80" i="4" s="1"/>
  <c r="W80" i="4" s="1"/>
  <c r="X80" i="4" s="1"/>
  <c r="Y80" i="4" s="1"/>
  <c r="Z80" i="4" s="1"/>
  <c r="AA80" i="4" s="1"/>
  <c r="AB80" i="4" s="1"/>
  <c r="AC80" i="4" s="1"/>
  <c r="AD80" i="4" s="1"/>
  <c r="AE80" i="4" s="1"/>
  <c r="AF80" i="4" s="1"/>
  <c r="AG80" i="4" s="1"/>
  <c r="AH80" i="4" s="1"/>
  <c r="AI80" i="4" s="1"/>
  <c r="AJ80" i="4" s="1"/>
  <c r="AK80" i="4" s="1"/>
  <c r="AL80" i="4" s="1"/>
  <c r="AM80" i="4" s="1"/>
  <c r="AN80" i="4" s="1"/>
  <c r="AO80" i="4" s="1"/>
  <c r="AP80" i="4" s="1"/>
  <c r="AQ80" i="4" s="1"/>
  <c r="AR80" i="4" s="1"/>
  <c r="AS80" i="4" s="1"/>
  <c r="AT80" i="4" s="1"/>
  <c r="AU80" i="4" s="1"/>
  <c r="AV80" i="4" s="1"/>
  <c r="AW80" i="4" s="1"/>
  <c r="AX80" i="4" s="1"/>
  <c r="AY80" i="4" s="1"/>
  <c r="AZ80" i="4" s="1"/>
  <c r="BA80" i="4" s="1"/>
  <c r="BB80" i="4" s="1"/>
  <c r="BC80" i="4" s="1"/>
  <c r="BD80" i="4" s="1"/>
  <c r="BE80" i="4" s="1"/>
  <c r="BF80" i="4" s="1"/>
  <c r="BG80" i="4" s="1"/>
  <c r="BH80" i="4" s="1"/>
  <c r="BI80" i="4" s="1"/>
  <c r="BJ80" i="4" s="1"/>
  <c r="BK80" i="4" s="1"/>
  <c r="BL80" i="4" s="1"/>
  <c r="BM80" i="4" s="1"/>
  <c r="BN80" i="4" s="1"/>
  <c r="J49" i="4"/>
  <c r="I81" i="4"/>
  <c r="J81" i="4" s="1"/>
  <c r="K81" i="4" s="1"/>
  <c r="L81" i="4" s="1"/>
  <c r="M81" i="4" s="1"/>
  <c r="N81" i="4" s="1"/>
  <c r="O81" i="4" s="1"/>
  <c r="P81" i="4" s="1"/>
  <c r="Q81" i="4" s="1"/>
  <c r="R81" i="4" s="1"/>
  <c r="S81" i="4" s="1"/>
  <c r="T81" i="4" s="1"/>
  <c r="U81" i="4" s="1"/>
  <c r="V81" i="4" s="1"/>
  <c r="W81" i="4" s="1"/>
  <c r="X81" i="4" s="1"/>
  <c r="Y81" i="4" s="1"/>
  <c r="Z81" i="4" s="1"/>
  <c r="AA81" i="4" s="1"/>
  <c r="AB81" i="4" s="1"/>
  <c r="AC81" i="4" s="1"/>
  <c r="AD81" i="4" s="1"/>
  <c r="AE81" i="4" s="1"/>
  <c r="AF81" i="4" s="1"/>
  <c r="AG81" i="4" s="1"/>
  <c r="AH81" i="4" s="1"/>
  <c r="AI81" i="4" s="1"/>
  <c r="AJ81" i="4" s="1"/>
  <c r="AK81" i="4" s="1"/>
  <c r="AL81" i="4" s="1"/>
  <c r="AM81" i="4" s="1"/>
  <c r="AN81" i="4" s="1"/>
  <c r="AO81" i="4" s="1"/>
  <c r="AP81" i="4" s="1"/>
  <c r="AQ81" i="4" s="1"/>
  <c r="AR81" i="4" s="1"/>
  <c r="AS81" i="4" s="1"/>
  <c r="AT81" i="4" s="1"/>
  <c r="AU81" i="4" s="1"/>
  <c r="AV81" i="4" s="1"/>
  <c r="AW81" i="4" s="1"/>
  <c r="AX81" i="4" s="1"/>
  <c r="AY81" i="4" s="1"/>
  <c r="AZ81" i="4" s="1"/>
  <c r="BA81" i="4" s="1"/>
  <c r="BB81" i="4" s="1"/>
  <c r="BC81" i="4" s="1"/>
  <c r="BD81" i="4" s="1"/>
  <c r="BE81" i="4" s="1"/>
  <c r="BF81" i="4" s="1"/>
  <c r="BG81" i="4" s="1"/>
  <c r="BH81" i="4" s="1"/>
  <c r="BI81" i="4" s="1"/>
  <c r="BJ81" i="4" s="1"/>
  <c r="BK81" i="4" s="1"/>
  <c r="BL81" i="4" s="1"/>
  <c r="BM81" i="4" s="1"/>
  <c r="BN81" i="4" s="1"/>
  <c r="H49" i="4"/>
  <c r="U49" i="4"/>
  <c r="O49" i="4"/>
  <c r="L49" i="4"/>
  <c r="N49" i="4"/>
  <c r="G74" i="4"/>
  <c r="K49" i="4"/>
  <c r="I49" i="4"/>
  <c r="P49" i="4"/>
  <c r="R49" i="4"/>
  <c r="S49" i="4"/>
  <c r="Q49" i="4"/>
  <c r="J75" i="4"/>
  <c r="K75" i="4" s="1"/>
  <c r="L75" i="4" s="1"/>
  <c r="M75" i="4" s="1"/>
  <c r="N75" i="4" s="1"/>
  <c r="O75" i="4" s="1"/>
  <c r="P75" i="4" s="1"/>
  <c r="Q75" i="4" s="1"/>
  <c r="R75" i="4" s="1"/>
  <c r="S75" i="4" s="1"/>
  <c r="T75" i="4" s="1"/>
  <c r="U75" i="4" s="1"/>
  <c r="V75" i="4" s="1"/>
  <c r="W75" i="4" s="1"/>
  <c r="X75" i="4" s="1"/>
  <c r="Y75" i="4" s="1"/>
  <c r="Z75" i="4" s="1"/>
  <c r="AA75" i="4" s="1"/>
  <c r="AB75" i="4" s="1"/>
  <c r="AC75" i="4" s="1"/>
  <c r="AD75" i="4" s="1"/>
  <c r="AE75" i="4" s="1"/>
  <c r="AF75" i="4" s="1"/>
  <c r="AG75" i="4" s="1"/>
  <c r="AH75" i="4" s="1"/>
  <c r="AI75" i="4" s="1"/>
  <c r="AJ75" i="4" s="1"/>
  <c r="AK75" i="4" s="1"/>
  <c r="AL75" i="4" s="1"/>
  <c r="AM75" i="4" s="1"/>
  <c r="AN75" i="4" s="1"/>
  <c r="AO75" i="4" s="1"/>
  <c r="AP75" i="4" s="1"/>
  <c r="AQ75" i="4" s="1"/>
  <c r="AR75" i="4" s="1"/>
  <c r="AS75" i="4" s="1"/>
  <c r="AT75" i="4" s="1"/>
  <c r="AU75" i="4" s="1"/>
  <c r="AV75" i="4" s="1"/>
  <c r="AW75" i="4" s="1"/>
  <c r="AX75" i="4" s="1"/>
  <c r="AY75" i="4" s="1"/>
  <c r="AZ75" i="4" s="1"/>
  <c r="BA75" i="4" s="1"/>
  <c r="BB75" i="4" s="1"/>
  <c r="BC75" i="4" s="1"/>
  <c r="BD75" i="4" s="1"/>
  <c r="BE75" i="4" s="1"/>
  <c r="BF75" i="4" s="1"/>
  <c r="BG75" i="4" s="1"/>
  <c r="BH75" i="4" s="1"/>
  <c r="BI75" i="4" s="1"/>
  <c r="BJ75" i="4" s="1"/>
  <c r="BK75" i="4" s="1"/>
  <c r="BL75" i="4" s="1"/>
  <c r="BM75" i="4" s="1"/>
  <c r="BN75" i="4" s="1"/>
  <c r="I76" i="4"/>
  <c r="J76" i="4" s="1"/>
  <c r="K76" i="4" s="1"/>
  <c r="L76" i="4" s="1"/>
  <c r="M76" i="4" s="1"/>
  <c r="N76" i="4" s="1"/>
  <c r="O76" i="4" s="1"/>
  <c r="P76" i="4" s="1"/>
  <c r="Q76" i="4" s="1"/>
  <c r="R76" i="4" s="1"/>
  <c r="S76" i="4" s="1"/>
  <c r="T76" i="4" s="1"/>
  <c r="U76" i="4" s="1"/>
  <c r="V76" i="4" s="1"/>
  <c r="W76" i="4" s="1"/>
  <c r="X76" i="4" s="1"/>
  <c r="Y76" i="4" s="1"/>
  <c r="Z76" i="4" s="1"/>
  <c r="AA76" i="4" s="1"/>
  <c r="AB76" i="4" s="1"/>
  <c r="AC76" i="4" s="1"/>
  <c r="AD76" i="4" s="1"/>
  <c r="AE76" i="4" s="1"/>
  <c r="AF76" i="4" s="1"/>
  <c r="AG76" i="4" s="1"/>
  <c r="AH76" i="4" s="1"/>
  <c r="AI76" i="4" s="1"/>
  <c r="AJ76" i="4" s="1"/>
  <c r="AK76" i="4" s="1"/>
  <c r="AL76" i="4" s="1"/>
  <c r="AM76" i="4" s="1"/>
  <c r="AN76" i="4" s="1"/>
  <c r="AO76" i="4" s="1"/>
  <c r="AP76" i="4" s="1"/>
  <c r="AQ76" i="4" s="1"/>
  <c r="AR76" i="4" s="1"/>
  <c r="AS76" i="4" s="1"/>
  <c r="AT76" i="4" s="1"/>
  <c r="AU76" i="4" s="1"/>
  <c r="AV76" i="4" s="1"/>
  <c r="AW76" i="4" s="1"/>
  <c r="AX76" i="4" s="1"/>
  <c r="AY76" i="4" s="1"/>
  <c r="AZ76" i="4" s="1"/>
  <c r="BA76" i="4" s="1"/>
  <c r="BB76" i="4" s="1"/>
  <c r="BC76" i="4" s="1"/>
  <c r="BD76" i="4" s="1"/>
  <c r="BE76" i="4" s="1"/>
  <c r="BF76" i="4" s="1"/>
  <c r="BG76" i="4" s="1"/>
  <c r="BH76" i="4" s="1"/>
  <c r="BI76" i="4" s="1"/>
  <c r="BJ76" i="4" s="1"/>
  <c r="BK76" i="4" s="1"/>
  <c r="BL76" i="4" s="1"/>
  <c r="BM76" i="4" s="1"/>
  <c r="BN76" i="4" s="1"/>
  <c r="I78" i="4"/>
  <c r="J78" i="4" s="1"/>
  <c r="K78" i="4" s="1"/>
  <c r="L78" i="4" s="1"/>
  <c r="M78" i="4" s="1"/>
  <c r="N78" i="4" s="1"/>
  <c r="O78" i="4" s="1"/>
  <c r="P78" i="4" s="1"/>
  <c r="Q78" i="4" s="1"/>
  <c r="R78" i="4" s="1"/>
  <c r="S78" i="4" s="1"/>
  <c r="T78" i="4" s="1"/>
  <c r="U78" i="4" s="1"/>
  <c r="V78" i="4" s="1"/>
  <c r="W78" i="4" s="1"/>
  <c r="X78" i="4" s="1"/>
  <c r="Y78" i="4" s="1"/>
  <c r="Z78" i="4" s="1"/>
  <c r="AA78" i="4" s="1"/>
  <c r="AB78" i="4" s="1"/>
  <c r="AC78" i="4" s="1"/>
  <c r="AD78" i="4" s="1"/>
  <c r="AE78" i="4" s="1"/>
  <c r="AF78" i="4" s="1"/>
  <c r="AG78" i="4" s="1"/>
  <c r="AH78" i="4" s="1"/>
  <c r="AI78" i="4" s="1"/>
  <c r="AJ78" i="4" s="1"/>
  <c r="AK78" i="4" s="1"/>
  <c r="AL78" i="4" s="1"/>
  <c r="AM78" i="4" s="1"/>
  <c r="AN78" i="4" s="1"/>
  <c r="AO78" i="4" s="1"/>
  <c r="AP78" i="4" s="1"/>
  <c r="AQ78" i="4" s="1"/>
  <c r="AR78" i="4" s="1"/>
  <c r="AS78" i="4" s="1"/>
  <c r="AT78" i="4" s="1"/>
  <c r="AU78" i="4" s="1"/>
  <c r="AV78" i="4" s="1"/>
  <c r="AW78" i="4" s="1"/>
  <c r="AX78" i="4" s="1"/>
  <c r="AY78" i="4" s="1"/>
  <c r="AZ78" i="4" s="1"/>
  <c r="BA78" i="4" s="1"/>
  <c r="BB78" i="4" s="1"/>
  <c r="BC78" i="4" s="1"/>
  <c r="BD78" i="4" s="1"/>
  <c r="BE78" i="4" s="1"/>
  <c r="BF78" i="4" s="1"/>
  <c r="BG78" i="4" s="1"/>
  <c r="BH78" i="4" s="1"/>
  <c r="BI78" i="4" s="1"/>
  <c r="BJ78" i="4" s="1"/>
  <c r="BK78" i="4" s="1"/>
  <c r="BL78" i="4" s="1"/>
  <c r="BM78" i="4" s="1"/>
  <c r="BN78" i="4" s="1"/>
  <c r="I73" i="4"/>
  <c r="J73" i="4" s="1"/>
  <c r="K73" i="4" s="1"/>
  <c r="L73" i="4" s="1"/>
  <c r="M73" i="4" s="1"/>
  <c r="N73" i="4" s="1"/>
  <c r="O73" i="4" s="1"/>
  <c r="P73" i="4" s="1"/>
  <c r="Q73" i="4" s="1"/>
  <c r="R73" i="4" s="1"/>
  <c r="S73" i="4" s="1"/>
  <c r="T73" i="4" s="1"/>
  <c r="U73" i="4" s="1"/>
  <c r="V73" i="4" s="1"/>
  <c r="W73" i="4" s="1"/>
  <c r="X73" i="4" s="1"/>
  <c r="Y73" i="4" s="1"/>
  <c r="Z73" i="4" s="1"/>
  <c r="AA73" i="4" s="1"/>
  <c r="AB73" i="4" s="1"/>
  <c r="AC73" i="4" s="1"/>
  <c r="AD73" i="4" s="1"/>
  <c r="AE73" i="4" s="1"/>
  <c r="AF73" i="4" s="1"/>
  <c r="AG73" i="4" s="1"/>
  <c r="AH73" i="4" s="1"/>
  <c r="AI73" i="4" s="1"/>
  <c r="AJ73" i="4" s="1"/>
  <c r="AK73" i="4" s="1"/>
  <c r="AL73" i="4" s="1"/>
  <c r="AM73" i="4" s="1"/>
  <c r="AN73" i="4" s="1"/>
  <c r="AO73" i="4" s="1"/>
  <c r="AP73" i="4" s="1"/>
  <c r="AQ73" i="4" s="1"/>
  <c r="AR73" i="4" s="1"/>
  <c r="AS73" i="4" s="1"/>
  <c r="AT73" i="4" s="1"/>
  <c r="AU73" i="4" s="1"/>
  <c r="AV73" i="4" s="1"/>
  <c r="AW73" i="4" s="1"/>
  <c r="AX73" i="4" s="1"/>
  <c r="AY73" i="4" s="1"/>
  <c r="AZ73" i="4" s="1"/>
  <c r="BA73" i="4" s="1"/>
  <c r="BB73" i="4" s="1"/>
  <c r="BC73" i="4" s="1"/>
  <c r="BD73" i="4" s="1"/>
  <c r="BE73" i="4" s="1"/>
  <c r="BF73" i="4" s="1"/>
  <c r="BG73" i="4" s="1"/>
  <c r="BH73" i="4" s="1"/>
  <c r="BI73" i="4" s="1"/>
  <c r="BJ73" i="4" s="1"/>
  <c r="BK73" i="4" s="1"/>
  <c r="BL73" i="4" s="1"/>
  <c r="BM73" i="4" s="1"/>
  <c r="BN73" i="4" s="1"/>
  <c r="I82" i="4"/>
  <c r="J82" i="4" s="1"/>
  <c r="K82" i="4" s="1"/>
  <c r="L82" i="4" s="1"/>
  <c r="M82" i="4" s="1"/>
  <c r="N82" i="4" s="1"/>
  <c r="O82" i="4" s="1"/>
  <c r="P82" i="4" s="1"/>
  <c r="Q82" i="4" s="1"/>
  <c r="R82" i="4" s="1"/>
  <c r="S82" i="4" s="1"/>
  <c r="T82" i="4" s="1"/>
  <c r="U82" i="4" s="1"/>
  <c r="V82" i="4" s="1"/>
  <c r="W82" i="4" s="1"/>
  <c r="X82" i="4" s="1"/>
  <c r="Y82" i="4" s="1"/>
  <c r="Z82" i="4" s="1"/>
  <c r="AA82" i="4" s="1"/>
  <c r="AB82" i="4" s="1"/>
  <c r="AC82" i="4" s="1"/>
  <c r="AD82" i="4" s="1"/>
  <c r="AE82" i="4" s="1"/>
  <c r="AF82" i="4" s="1"/>
  <c r="AG82" i="4" s="1"/>
  <c r="AH82" i="4" s="1"/>
  <c r="AI82" i="4" s="1"/>
  <c r="AJ82" i="4" s="1"/>
  <c r="AK82" i="4" s="1"/>
  <c r="AL82" i="4" s="1"/>
  <c r="AM82" i="4" s="1"/>
  <c r="AN82" i="4" s="1"/>
  <c r="AO82" i="4" s="1"/>
  <c r="AP82" i="4" s="1"/>
  <c r="AQ82" i="4" s="1"/>
  <c r="AR82" i="4" s="1"/>
  <c r="AS82" i="4" s="1"/>
  <c r="AT82" i="4" s="1"/>
  <c r="AU82" i="4" s="1"/>
  <c r="AV82" i="4" s="1"/>
  <c r="AW82" i="4" s="1"/>
  <c r="AX82" i="4" s="1"/>
  <c r="AY82" i="4" s="1"/>
  <c r="AZ82" i="4" s="1"/>
  <c r="BA82" i="4" s="1"/>
  <c r="BB82" i="4" s="1"/>
  <c r="BC82" i="4" s="1"/>
  <c r="BD82" i="4" s="1"/>
  <c r="BE82" i="4" s="1"/>
  <c r="BF82" i="4" s="1"/>
  <c r="BG82" i="4" s="1"/>
  <c r="BH82" i="4" s="1"/>
  <c r="BI82" i="4" s="1"/>
  <c r="BJ82" i="4" s="1"/>
  <c r="BK82" i="4" s="1"/>
  <c r="BL82" i="4" s="1"/>
  <c r="BM82" i="4" s="1"/>
  <c r="BN82" i="4" s="1"/>
  <c r="I77" i="4"/>
  <c r="J77" i="4" s="1"/>
  <c r="K77" i="4" s="1"/>
  <c r="L77" i="4" s="1"/>
  <c r="M77" i="4" s="1"/>
  <c r="N77" i="4" s="1"/>
  <c r="O77" i="4" s="1"/>
  <c r="P77" i="4" s="1"/>
  <c r="Q77" i="4" s="1"/>
  <c r="R77" i="4" s="1"/>
  <c r="S77" i="4" s="1"/>
  <c r="T77" i="4" s="1"/>
  <c r="U77" i="4" s="1"/>
  <c r="V77" i="4" s="1"/>
  <c r="W77" i="4" s="1"/>
  <c r="X77" i="4" s="1"/>
  <c r="Y77" i="4" s="1"/>
  <c r="Z77" i="4" s="1"/>
  <c r="AA77" i="4" s="1"/>
  <c r="AB77" i="4" s="1"/>
  <c r="AC77" i="4" s="1"/>
  <c r="AD77" i="4" s="1"/>
  <c r="AE77" i="4" s="1"/>
  <c r="AF77" i="4" s="1"/>
  <c r="AG77" i="4" s="1"/>
  <c r="AH77" i="4" s="1"/>
  <c r="AI77" i="4" s="1"/>
  <c r="AJ77" i="4" s="1"/>
  <c r="AK77" i="4" s="1"/>
  <c r="AL77" i="4" s="1"/>
  <c r="AM77" i="4" s="1"/>
  <c r="AN77" i="4" s="1"/>
  <c r="AO77" i="4" s="1"/>
  <c r="AP77" i="4" s="1"/>
  <c r="AQ77" i="4" s="1"/>
  <c r="AR77" i="4" s="1"/>
  <c r="AS77" i="4" s="1"/>
  <c r="AT77" i="4" s="1"/>
  <c r="AU77" i="4" s="1"/>
  <c r="AV77" i="4" s="1"/>
  <c r="AW77" i="4" s="1"/>
  <c r="AX77" i="4" s="1"/>
  <c r="AY77" i="4" s="1"/>
  <c r="AZ77" i="4" s="1"/>
  <c r="BA77" i="4" s="1"/>
  <c r="BB77" i="4" s="1"/>
  <c r="BC77" i="4" s="1"/>
  <c r="BD77" i="4" s="1"/>
  <c r="BE77" i="4" s="1"/>
  <c r="BF77" i="4" s="1"/>
  <c r="BG77" i="4" s="1"/>
  <c r="BH77" i="4" s="1"/>
  <c r="BI77" i="4" s="1"/>
  <c r="BJ77" i="4" s="1"/>
  <c r="BK77" i="4" s="1"/>
  <c r="BL77" i="4" s="1"/>
  <c r="BM77" i="4" s="1"/>
  <c r="BN77" i="4" s="1"/>
  <c r="H84" i="4"/>
  <c r="I84" i="4" s="1"/>
  <c r="J84" i="4" s="1"/>
  <c r="K84" i="4" s="1"/>
  <c r="L84" i="4" s="1"/>
  <c r="M84" i="4" s="1"/>
  <c r="N84" i="4" s="1"/>
  <c r="O84" i="4" s="1"/>
  <c r="P84" i="4" s="1"/>
  <c r="Q84" i="4" s="1"/>
  <c r="R84" i="4" s="1"/>
  <c r="S84" i="4" s="1"/>
  <c r="T84" i="4" s="1"/>
  <c r="U84" i="4" s="1"/>
  <c r="V84" i="4" s="1"/>
  <c r="W84" i="4" s="1"/>
  <c r="X84" i="4" s="1"/>
  <c r="Y84" i="4" s="1"/>
  <c r="Z84" i="4" s="1"/>
  <c r="AA84" i="4" s="1"/>
  <c r="AB84" i="4" s="1"/>
  <c r="AC84" i="4" s="1"/>
  <c r="AD84" i="4" s="1"/>
  <c r="AE84" i="4" s="1"/>
  <c r="AF84" i="4" s="1"/>
  <c r="AG84" i="4" s="1"/>
  <c r="AH84" i="4" s="1"/>
  <c r="AI84" i="4" s="1"/>
  <c r="AJ84" i="4" s="1"/>
  <c r="AK84" i="4" s="1"/>
  <c r="AL84" i="4" s="1"/>
  <c r="AM84" i="4" s="1"/>
  <c r="AN84" i="4" s="1"/>
  <c r="AO84" i="4" s="1"/>
  <c r="AP84" i="4" s="1"/>
  <c r="AQ84" i="4" s="1"/>
  <c r="AR84" i="4" s="1"/>
  <c r="AS84" i="4" s="1"/>
  <c r="AT84" i="4" s="1"/>
  <c r="AU84" i="4" s="1"/>
  <c r="AV84" i="4" s="1"/>
  <c r="AW84" i="4" s="1"/>
  <c r="AX84" i="4" s="1"/>
  <c r="AY84" i="4" s="1"/>
  <c r="AZ84" i="4" s="1"/>
  <c r="BA84" i="4" s="1"/>
  <c r="BB84" i="4" s="1"/>
  <c r="BC84" i="4" s="1"/>
  <c r="BD84" i="4" s="1"/>
  <c r="BE84" i="4" s="1"/>
  <c r="BF84" i="4" s="1"/>
  <c r="BG84" i="4" s="1"/>
  <c r="BH84" i="4" s="1"/>
  <c r="BI84" i="4" s="1"/>
  <c r="BJ84" i="4" s="1"/>
  <c r="BK84" i="4" s="1"/>
  <c r="BL84" i="4" s="1"/>
  <c r="BM84" i="4" s="1"/>
  <c r="BN84" i="4" s="1"/>
  <c r="H83" i="4"/>
  <c r="I83" i="4" s="1"/>
  <c r="J83" i="4" s="1"/>
  <c r="K83" i="4" s="1"/>
  <c r="L83" i="4" s="1"/>
  <c r="M83" i="4" s="1"/>
  <c r="N83" i="4" s="1"/>
  <c r="O83" i="4" s="1"/>
  <c r="P83" i="4" s="1"/>
  <c r="Q83" i="4" s="1"/>
  <c r="R83" i="4" s="1"/>
  <c r="S83" i="4" s="1"/>
  <c r="T83" i="4" s="1"/>
  <c r="U83" i="4" s="1"/>
  <c r="V83" i="4" s="1"/>
  <c r="W83" i="4" s="1"/>
  <c r="X83" i="4" s="1"/>
  <c r="Y83" i="4" s="1"/>
  <c r="Z83" i="4" s="1"/>
  <c r="AA83" i="4" s="1"/>
  <c r="AB83" i="4" s="1"/>
  <c r="AC83" i="4" s="1"/>
  <c r="AD83" i="4" s="1"/>
  <c r="AE83" i="4" s="1"/>
  <c r="AF83" i="4" s="1"/>
  <c r="AG83" i="4" s="1"/>
  <c r="AH83" i="4" s="1"/>
  <c r="AI83" i="4" s="1"/>
  <c r="AJ83" i="4" s="1"/>
  <c r="AK83" i="4" s="1"/>
  <c r="AL83" i="4" s="1"/>
  <c r="AM83" i="4" s="1"/>
  <c r="AN83" i="4" s="1"/>
  <c r="AO83" i="4" s="1"/>
  <c r="AP83" i="4" s="1"/>
  <c r="AQ83" i="4" s="1"/>
  <c r="AR83" i="4" s="1"/>
  <c r="AS83" i="4" s="1"/>
  <c r="AT83" i="4" s="1"/>
  <c r="AU83" i="4" s="1"/>
  <c r="AV83" i="4" s="1"/>
  <c r="AW83" i="4" s="1"/>
  <c r="AX83" i="4" s="1"/>
  <c r="AY83" i="4" s="1"/>
  <c r="AZ83" i="4" s="1"/>
  <c r="BA83" i="4" s="1"/>
  <c r="BB83" i="4" s="1"/>
  <c r="BC83" i="4" s="1"/>
  <c r="BD83" i="4" s="1"/>
  <c r="BE83" i="4" s="1"/>
  <c r="BF83" i="4" s="1"/>
  <c r="BG83" i="4" s="1"/>
  <c r="BH83" i="4" s="1"/>
  <c r="BI83" i="4" s="1"/>
  <c r="BJ83" i="4" s="1"/>
  <c r="BK83" i="4" s="1"/>
  <c r="BL83" i="4" s="1"/>
  <c r="BM83" i="4" s="1"/>
  <c r="BN83" i="4" s="1"/>
  <c r="G8" i="4"/>
  <c r="X47" i="4" s="1"/>
  <c r="S47" i="4" l="1"/>
  <c r="I47" i="4"/>
  <c r="R47" i="4"/>
  <c r="N47" i="4"/>
  <c r="T47" i="4"/>
  <c r="Z47" i="4"/>
  <c r="U47" i="4"/>
  <c r="W47" i="4"/>
  <c r="Q47" i="4"/>
  <c r="L47" i="4"/>
  <c r="V47" i="4"/>
  <c r="J47" i="4"/>
  <c r="M47" i="4"/>
  <c r="H47" i="4"/>
  <c r="G72" i="4"/>
  <c r="P47" i="4"/>
  <c r="O47" i="4"/>
  <c r="K47" i="4"/>
  <c r="G29" i="4"/>
  <c r="G91" i="4" s="1"/>
  <c r="G47" i="4"/>
  <c r="Y47" i="4"/>
  <c r="G95" i="4"/>
  <c r="H74" i="4"/>
  <c r="I74" i="4" s="1"/>
  <c r="J74" i="4" s="1"/>
  <c r="K74" i="4" s="1"/>
  <c r="L74" i="4" s="1"/>
  <c r="M74" i="4" s="1"/>
  <c r="N74" i="4" s="1"/>
  <c r="O74" i="4" s="1"/>
  <c r="P74" i="4" s="1"/>
  <c r="Q74" i="4" s="1"/>
  <c r="R74" i="4" s="1"/>
  <c r="S74" i="4" s="1"/>
  <c r="T74" i="4" s="1"/>
  <c r="U74" i="4" s="1"/>
  <c r="V74" i="4" s="1"/>
  <c r="W74" i="4" s="1"/>
  <c r="X74" i="4" s="1"/>
  <c r="Y74" i="4" s="1"/>
  <c r="Z74" i="4" s="1"/>
  <c r="AA74" i="4" s="1"/>
  <c r="AB74" i="4" s="1"/>
  <c r="AC74" i="4" s="1"/>
  <c r="AD74" i="4" s="1"/>
  <c r="AE74" i="4" s="1"/>
  <c r="AF74" i="4" s="1"/>
  <c r="AG74" i="4" s="1"/>
  <c r="AH74" i="4" s="1"/>
  <c r="AI74" i="4" s="1"/>
  <c r="AJ74" i="4" s="1"/>
  <c r="AK74" i="4" s="1"/>
  <c r="AL74" i="4" s="1"/>
  <c r="AM74" i="4" s="1"/>
  <c r="AN74" i="4" s="1"/>
  <c r="AO74" i="4" s="1"/>
  <c r="AP74" i="4" s="1"/>
  <c r="AQ74" i="4" s="1"/>
  <c r="AR74" i="4" s="1"/>
  <c r="AS74" i="4" s="1"/>
  <c r="AT74" i="4" s="1"/>
  <c r="AU74" i="4" s="1"/>
  <c r="AV74" i="4" s="1"/>
  <c r="AW74" i="4" s="1"/>
  <c r="AX74" i="4" s="1"/>
  <c r="AY74" i="4" s="1"/>
  <c r="AZ74" i="4" s="1"/>
  <c r="BA74" i="4" s="1"/>
  <c r="BB74" i="4" s="1"/>
  <c r="BC74" i="4" s="1"/>
  <c r="BD74" i="4" s="1"/>
  <c r="BE74" i="4" s="1"/>
  <c r="BF74" i="4" s="1"/>
  <c r="BG74" i="4" s="1"/>
  <c r="BH74" i="4" s="1"/>
  <c r="BI74" i="4" s="1"/>
  <c r="BJ74" i="4" s="1"/>
  <c r="BK74" i="4" s="1"/>
  <c r="BL74" i="4" s="1"/>
  <c r="BM74" i="4" s="1"/>
  <c r="BN74" i="4" s="1"/>
  <c r="G88" i="4"/>
  <c r="G87" i="4"/>
  <c r="G90" i="4"/>
  <c r="G86" i="4"/>
  <c r="H86" i="4" s="1"/>
  <c r="G89" i="4"/>
  <c r="H8" i="4"/>
  <c r="H95" i="4" s="1"/>
  <c r="H72" i="4" l="1"/>
  <c r="I72" i="4" s="1"/>
  <c r="J72" i="4" s="1"/>
  <c r="K72" i="4" s="1"/>
  <c r="L72" i="4" s="1"/>
  <c r="M72" i="4" s="1"/>
  <c r="N72" i="4" s="1"/>
  <c r="O72" i="4" s="1"/>
  <c r="P72" i="4" s="1"/>
  <c r="Q72" i="4" s="1"/>
  <c r="R72" i="4" s="1"/>
  <c r="S72" i="4" s="1"/>
  <c r="G87" i="8"/>
  <c r="G97" i="8"/>
  <c r="G40" i="8"/>
  <c r="G96" i="4" s="1"/>
  <c r="G84" i="8"/>
  <c r="G63" i="4"/>
  <c r="G65" i="4"/>
  <c r="G62" i="4"/>
  <c r="G64" i="4"/>
  <c r="I8" i="4"/>
  <c r="I95" i="4" s="1"/>
  <c r="G43" i="8" l="1"/>
  <c r="G66" i="4"/>
  <c r="H89" i="4"/>
  <c r="I65" i="4"/>
  <c r="H87" i="4"/>
  <c r="H90" i="4"/>
  <c r="H88" i="4"/>
  <c r="T72" i="4"/>
  <c r="H44" i="4"/>
  <c r="H84" i="8" s="1"/>
  <c r="H63" i="4"/>
  <c r="H65" i="4"/>
  <c r="H64" i="4"/>
  <c r="H62" i="4"/>
  <c r="J8" i="4"/>
  <c r="J95" i="4" s="1"/>
  <c r="H91" i="4" l="1"/>
  <c r="H66" i="4"/>
  <c r="H64" i="8" s="1"/>
  <c r="H97" i="8"/>
  <c r="H87" i="8"/>
  <c r="G64" i="8"/>
  <c r="I87" i="4"/>
  <c r="I90" i="4"/>
  <c r="I89" i="4"/>
  <c r="I86" i="4"/>
  <c r="I88" i="4"/>
  <c r="U72" i="4"/>
  <c r="I61" i="4"/>
  <c r="I44" i="4"/>
  <c r="I84" i="8" s="1"/>
  <c r="I64" i="4"/>
  <c r="I63" i="4"/>
  <c r="I62" i="4"/>
  <c r="K8" i="4"/>
  <c r="K95" i="4" s="1"/>
  <c r="I29" i="4"/>
  <c r="I66" i="4" l="1"/>
  <c r="I64" i="8" s="1"/>
  <c r="H40" i="8"/>
  <c r="I97" i="8"/>
  <c r="I87" i="8"/>
  <c r="J90" i="4"/>
  <c r="J87" i="4"/>
  <c r="J89" i="4"/>
  <c r="J86" i="4"/>
  <c r="J88" i="4"/>
  <c r="V72" i="4"/>
  <c r="I91" i="4"/>
  <c r="J44" i="4"/>
  <c r="J84" i="8" s="1"/>
  <c r="J65" i="4"/>
  <c r="J62" i="4"/>
  <c r="J63" i="4"/>
  <c r="J64" i="4"/>
  <c r="J61" i="4"/>
  <c r="J29" i="4"/>
  <c r="L8" i="4"/>
  <c r="L95" i="4" s="1"/>
  <c r="I40" i="8" l="1"/>
  <c r="J97" i="8"/>
  <c r="J87" i="8"/>
  <c r="K87" i="4"/>
  <c r="K90" i="4"/>
  <c r="K86" i="4"/>
  <c r="K89" i="4"/>
  <c r="K88" i="4"/>
  <c r="W72" i="4"/>
  <c r="J91" i="4"/>
  <c r="K44" i="4"/>
  <c r="K84" i="8" s="1"/>
  <c r="J66" i="4"/>
  <c r="J64" i="8" s="1"/>
  <c r="K64" i="4"/>
  <c r="K61" i="4"/>
  <c r="K63" i="4"/>
  <c r="K62" i="4"/>
  <c r="K65" i="4"/>
  <c r="M8" i="4"/>
  <c r="M95" i="4" s="1"/>
  <c r="K29" i="4"/>
  <c r="L64" i="4"/>
  <c r="J40" i="8" l="1"/>
  <c r="K97" i="8"/>
  <c r="K87" i="8"/>
  <c r="L87" i="4"/>
  <c r="L86" i="4"/>
  <c r="L90" i="4"/>
  <c r="L88" i="4"/>
  <c r="L89" i="4"/>
  <c r="X72" i="4"/>
  <c r="K91" i="4"/>
  <c r="L44" i="4"/>
  <c r="L84" i="8" s="1"/>
  <c r="L62" i="4"/>
  <c r="K66" i="4"/>
  <c r="K64" i="8" s="1"/>
  <c r="L61" i="4"/>
  <c r="L65" i="4"/>
  <c r="L63" i="4"/>
  <c r="N8" i="4"/>
  <c r="N95" i="4" s="1"/>
  <c r="L29" i="4"/>
  <c r="K40" i="8" l="1"/>
  <c r="L97" i="8"/>
  <c r="L87" i="8"/>
  <c r="N64" i="4"/>
  <c r="M90" i="4"/>
  <c r="M88" i="4"/>
  <c r="M87" i="4"/>
  <c r="M86" i="4"/>
  <c r="M89" i="4"/>
  <c r="Y72" i="4"/>
  <c r="M61" i="4"/>
  <c r="M44" i="4"/>
  <c r="M84" i="8" s="1"/>
  <c r="L91" i="4"/>
  <c r="M62" i="4"/>
  <c r="O8" i="4"/>
  <c r="O95" i="4" s="1"/>
  <c r="M64" i="4"/>
  <c r="M65" i="4"/>
  <c r="L66" i="4"/>
  <c r="L64" i="8" s="1"/>
  <c r="M63" i="4"/>
  <c r="M29" i="4"/>
  <c r="L40" i="8" l="1"/>
  <c r="M97" i="8"/>
  <c r="M87" i="8"/>
  <c r="N86" i="4"/>
  <c r="N90" i="4"/>
  <c r="N87" i="4"/>
  <c r="N88" i="4"/>
  <c r="N89" i="4"/>
  <c r="Z72" i="4"/>
  <c r="O63" i="4"/>
  <c r="P8" i="4"/>
  <c r="P95" i="4" s="1"/>
  <c r="N44" i="4"/>
  <c r="N84" i="8" s="1"/>
  <c r="M91" i="4"/>
  <c r="M66" i="4"/>
  <c r="M64" i="8" s="1"/>
  <c r="N61" i="4"/>
  <c r="N62" i="4"/>
  <c r="N65" i="4"/>
  <c r="N63" i="4"/>
  <c r="N29" i="4"/>
  <c r="M40" i="8" l="1"/>
  <c r="N97" i="8"/>
  <c r="N87" i="8"/>
  <c r="O88" i="4"/>
  <c r="O90" i="4"/>
  <c r="O87" i="4"/>
  <c r="O86" i="4"/>
  <c r="O89" i="4"/>
  <c r="AA72" i="4"/>
  <c r="O65" i="4"/>
  <c r="O64" i="4"/>
  <c r="O61" i="4"/>
  <c r="O62" i="4"/>
  <c r="P64" i="4"/>
  <c r="Q8" i="4"/>
  <c r="Q95" i="4" s="1"/>
  <c r="P61" i="4"/>
  <c r="P65" i="4"/>
  <c r="P62" i="4"/>
  <c r="O29" i="4"/>
  <c r="O44" i="4"/>
  <c r="O84" i="8" s="1"/>
  <c r="N91" i="4"/>
  <c r="N66" i="4"/>
  <c r="N64" i="8" s="1"/>
  <c r="N40" i="8" l="1"/>
  <c r="O97" i="8"/>
  <c r="O87" i="8"/>
  <c r="P88" i="4"/>
  <c r="P63" i="4"/>
  <c r="P66" i="4" s="1"/>
  <c r="P64" i="8" s="1"/>
  <c r="P90" i="4"/>
  <c r="P86" i="4"/>
  <c r="P89" i="4"/>
  <c r="O66" i="4"/>
  <c r="O64" i="8" s="1"/>
  <c r="P87" i="4"/>
  <c r="AB72" i="4"/>
  <c r="P44" i="4"/>
  <c r="P84" i="8" s="1"/>
  <c r="Q62" i="4"/>
  <c r="R8" i="4"/>
  <c r="R95" i="4" s="1"/>
  <c r="P29" i="4"/>
  <c r="Q64" i="4"/>
  <c r="O91" i="4"/>
  <c r="O40" i="8" l="1"/>
  <c r="P97" i="8"/>
  <c r="P87" i="8"/>
  <c r="Q90" i="4"/>
  <c r="Q88" i="4"/>
  <c r="S8" i="4"/>
  <c r="S95" i="4" s="1"/>
  <c r="Q86" i="4"/>
  <c r="Q44" i="4"/>
  <c r="Q84" i="8" s="1"/>
  <c r="R64" i="4"/>
  <c r="Q89" i="4"/>
  <c r="R65" i="4"/>
  <c r="Q87" i="4"/>
  <c r="AC72" i="4"/>
  <c r="Q65" i="4"/>
  <c r="Q63" i="4"/>
  <c r="Q61" i="4"/>
  <c r="P91" i="4"/>
  <c r="Q29" i="4"/>
  <c r="R61" i="4"/>
  <c r="P40" i="8" l="1"/>
  <c r="Q97" i="8"/>
  <c r="Q87" i="8"/>
  <c r="S61" i="4"/>
  <c r="T8" i="4"/>
  <c r="T95" i="4" s="1"/>
  <c r="S64" i="4"/>
  <c r="S65" i="4"/>
  <c r="S62" i="4"/>
  <c r="S63" i="4"/>
  <c r="R88" i="4"/>
  <c r="R29" i="4"/>
  <c r="R86" i="4"/>
  <c r="R63" i="4"/>
  <c r="Q66" i="4"/>
  <c r="Q64" i="8" s="1"/>
  <c r="R90" i="4"/>
  <c r="R89" i="4"/>
  <c r="R87" i="4"/>
  <c r="AD72" i="4"/>
  <c r="R62" i="4"/>
  <c r="R44" i="4"/>
  <c r="R84" i="8" s="1"/>
  <c r="Q91" i="4"/>
  <c r="Q40" i="8" l="1"/>
  <c r="R97" i="8"/>
  <c r="R87" i="8"/>
  <c r="S89" i="4"/>
  <c r="S86" i="4"/>
  <c r="T62" i="4"/>
  <c r="T63" i="4"/>
  <c r="U8" i="4"/>
  <c r="U95" i="4" s="1"/>
  <c r="T65" i="4"/>
  <c r="S44" i="4"/>
  <c r="S84" i="8" s="1"/>
  <c r="S90" i="4"/>
  <c r="S29" i="4"/>
  <c r="S88" i="4"/>
  <c r="R91" i="4"/>
  <c r="R66" i="4"/>
  <c r="R64" i="8" s="1"/>
  <c r="S87" i="4"/>
  <c r="AE72" i="4"/>
  <c r="S66" i="4"/>
  <c r="S64" i="8" s="1"/>
  <c r="R40" i="8" l="1"/>
  <c r="S97" i="8"/>
  <c r="S87" i="8"/>
  <c r="T87" i="4"/>
  <c r="V8" i="4"/>
  <c r="V95" i="4" s="1"/>
  <c r="U61" i="4"/>
  <c r="T89" i="4"/>
  <c r="T86" i="4"/>
  <c r="T64" i="4"/>
  <c r="U63" i="4"/>
  <c r="T90" i="4"/>
  <c r="U90" i="4" s="1"/>
  <c r="T88" i="4"/>
  <c r="T44" i="4"/>
  <c r="T84" i="8" s="1"/>
  <c r="T29" i="4"/>
  <c r="U64" i="4"/>
  <c r="T61" i="4"/>
  <c r="S91" i="4"/>
  <c r="AF72" i="4"/>
  <c r="U65" i="4"/>
  <c r="S40" i="8" l="1"/>
  <c r="T97" i="8"/>
  <c r="T87" i="8"/>
  <c r="W8" i="4"/>
  <c r="W95" i="4" s="1"/>
  <c r="V61" i="4"/>
  <c r="V62" i="4"/>
  <c r="U87" i="4"/>
  <c r="U88" i="4"/>
  <c r="V88" i="4" s="1"/>
  <c r="T66" i="4"/>
  <c r="T64" i="8" s="1"/>
  <c r="U62" i="4"/>
  <c r="U86" i="4"/>
  <c r="U89" i="4"/>
  <c r="V89" i="4" s="1"/>
  <c r="U44" i="4"/>
  <c r="U84" i="8" s="1"/>
  <c r="U29" i="4"/>
  <c r="T91" i="4"/>
  <c r="V90" i="4"/>
  <c r="AG72" i="4"/>
  <c r="V63" i="4"/>
  <c r="V65" i="4"/>
  <c r="V64" i="4"/>
  <c r="T40" i="8" l="1"/>
  <c r="U97" i="8"/>
  <c r="U87" i="8"/>
  <c r="X8" i="4"/>
  <c r="V29" i="4"/>
  <c r="V87" i="4"/>
  <c r="W87" i="4" s="1"/>
  <c r="V86" i="4"/>
  <c r="W86" i="4" s="1"/>
  <c r="V44" i="4"/>
  <c r="V84" i="8" s="1"/>
  <c r="U91" i="4"/>
  <c r="U66" i="4"/>
  <c r="U64" i="8" s="1"/>
  <c r="W88" i="4"/>
  <c r="W90" i="4"/>
  <c r="W89" i="4"/>
  <c r="AH72" i="4"/>
  <c r="W44" i="4"/>
  <c r="W84" i="8" s="1"/>
  <c r="W65" i="4"/>
  <c r="W62" i="4"/>
  <c r="V66" i="4"/>
  <c r="V64" i="8" s="1"/>
  <c r="W64" i="4"/>
  <c r="W61" i="4"/>
  <c r="W63" i="4"/>
  <c r="W29" i="4"/>
  <c r="U40" i="8" l="1"/>
  <c r="W97" i="8"/>
  <c r="W87" i="8"/>
  <c r="V97" i="8"/>
  <c r="V87" i="8"/>
  <c r="Y8" i="4"/>
  <c r="Y95" i="4" s="1"/>
  <c r="X95" i="4"/>
  <c r="V91" i="4"/>
  <c r="X90" i="4"/>
  <c r="X86" i="4"/>
  <c r="X88" i="4"/>
  <c r="X87" i="4"/>
  <c r="X89" i="4"/>
  <c r="AI72" i="4"/>
  <c r="X44" i="4"/>
  <c r="X84" i="8" s="1"/>
  <c r="W66" i="4"/>
  <c r="W64" i="8" s="1"/>
  <c r="X63" i="4"/>
  <c r="X64" i="4"/>
  <c r="X61" i="4"/>
  <c r="X65" i="4"/>
  <c r="X62" i="4"/>
  <c r="X29" i="4"/>
  <c r="V40" i="8" l="1"/>
  <c r="X97" i="8"/>
  <c r="X87" i="8"/>
  <c r="Z8" i="4"/>
  <c r="Z95" i="4" s="1"/>
  <c r="W91" i="4"/>
  <c r="Y90" i="4"/>
  <c r="Y86" i="4"/>
  <c r="Y88" i="4"/>
  <c r="Y89" i="4"/>
  <c r="Y87" i="4"/>
  <c r="AJ72" i="4"/>
  <c r="Y44" i="4"/>
  <c r="Y84" i="8" s="1"/>
  <c r="Y62" i="4"/>
  <c r="Y63" i="4"/>
  <c r="Y64" i="4"/>
  <c r="X66" i="4"/>
  <c r="X64" i="8" s="1"/>
  <c r="Y61" i="4"/>
  <c r="Y65" i="4"/>
  <c r="Y29" i="4"/>
  <c r="W40" i="8" l="1"/>
  <c r="Y97" i="8"/>
  <c r="Y87" i="8"/>
  <c r="AA8" i="4"/>
  <c r="AA95" i="4" s="1"/>
  <c r="X91" i="4"/>
  <c r="Z90" i="4"/>
  <c r="Z86" i="4"/>
  <c r="Z88" i="4"/>
  <c r="Z87" i="4"/>
  <c r="Z89" i="4"/>
  <c r="AK72" i="4"/>
  <c r="Z44" i="4"/>
  <c r="Z84" i="8" s="1"/>
  <c r="Z63" i="4"/>
  <c r="Y66" i="4"/>
  <c r="Y64" i="8" s="1"/>
  <c r="Z64" i="4"/>
  <c r="Z62" i="4"/>
  <c r="Z61" i="4"/>
  <c r="Z65" i="4"/>
  <c r="Z29" i="4"/>
  <c r="AB8" i="4" l="1"/>
  <c r="AB95" i="4" s="1"/>
  <c r="X40" i="8"/>
  <c r="Z97" i="8"/>
  <c r="Z87" i="8"/>
  <c r="Y91" i="4"/>
  <c r="AA90" i="4"/>
  <c r="AA88" i="4"/>
  <c r="AA86" i="4"/>
  <c r="AA89" i="4"/>
  <c r="AA87" i="4"/>
  <c r="AL72" i="4"/>
  <c r="AA44" i="4"/>
  <c r="AA84" i="8" s="1"/>
  <c r="Z66" i="4"/>
  <c r="Z64" i="8" s="1"/>
  <c r="AA64" i="4"/>
  <c r="AA63" i="4"/>
  <c r="AA61" i="4"/>
  <c r="AA65" i="4"/>
  <c r="AA62" i="4"/>
  <c r="AA29" i="4"/>
  <c r="AC8" i="4" l="1"/>
  <c r="AC95" i="4" s="1"/>
  <c r="Y40" i="8"/>
  <c r="AA97" i="8"/>
  <c r="AA87" i="8"/>
  <c r="Z91" i="4"/>
  <c r="AB90" i="4"/>
  <c r="AB88" i="4"/>
  <c r="AB86" i="4"/>
  <c r="AB87" i="4"/>
  <c r="AB89" i="4"/>
  <c r="AM72" i="4"/>
  <c r="AB44" i="4"/>
  <c r="AB84" i="8" s="1"/>
  <c r="AB65" i="4"/>
  <c r="AA66" i="4"/>
  <c r="AA64" i="8" s="1"/>
  <c r="AB62" i="4"/>
  <c r="AB63" i="4"/>
  <c r="AB61" i="4"/>
  <c r="AB64" i="4"/>
  <c r="AB29" i="4"/>
  <c r="AD8" i="4" l="1"/>
  <c r="AD95" i="4" s="1"/>
  <c r="Z40" i="8"/>
  <c r="AB97" i="8"/>
  <c r="AB87" i="8"/>
  <c r="AA91" i="4"/>
  <c r="AC90" i="4"/>
  <c r="AC86" i="4"/>
  <c r="AC88" i="4"/>
  <c r="AC87" i="4"/>
  <c r="AC89" i="4"/>
  <c r="AN72" i="4"/>
  <c r="AC44" i="4"/>
  <c r="AC84" i="8" s="1"/>
  <c r="AC61" i="4"/>
  <c r="AC65" i="4"/>
  <c r="AB66" i="4"/>
  <c r="AB64" i="8" s="1"/>
  <c r="AC62" i="4"/>
  <c r="AC64" i="4"/>
  <c r="AC63" i="4"/>
  <c r="AC29" i="4"/>
  <c r="AE8" i="4" l="1"/>
  <c r="AE95" i="4" s="1"/>
  <c r="AA40" i="8"/>
  <c r="AC97" i="8"/>
  <c r="AC87" i="8"/>
  <c r="AB91" i="4"/>
  <c r="AD87" i="4"/>
  <c r="AD86" i="4"/>
  <c r="AD90" i="4"/>
  <c r="AD88" i="4"/>
  <c r="AD89" i="4"/>
  <c r="AO72" i="4"/>
  <c r="AD44" i="4"/>
  <c r="AD84" i="8" s="1"/>
  <c r="AD64" i="4"/>
  <c r="AC66" i="4"/>
  <c r="AC64" i="8" s="1"/>
  <c r="AD65" i="4"/>
  <c r="AD63" i="4"/>
  <c r="AD61" i="4"/>
  <c r="AD62" i="4"/>
  <c r="AD29" i="4"/>
  <c r="AF8" i="4" l="1"/>
  <c r="AF95" i="4" s="1"/>
  <c r="AB40" i="8"/>
  <c r="AD97" i="8"/>
  <c r="AD87" i="8"/>
  <c r="AC91" i="4"/>
  <c r="AD91" i="4" s="1"/>
  <c r="AE88" i="4"/>
  <c r="AE86" i="4"/>
  <c r="AE87" i="4"/>
  <c r="AE90" i="4"/>
  <c r="AE89" i="4"/>
  <c r="AP72" i="4"/>
  <c r="AE44" i="4"/>
  <c r="AE84" i="8" s="1"/>
  <c r="AE62" i="4"/>
  <c r="AE61" i="4"/>
  <c r="AE63" i="4"/>
  <c r="AE65" i="4"/>
  <c r="AE64" i="4"/>
  <c r="AD66" i="4"/>
  <c r="AD64" i="8" s="1"/>
  <c r="AE29" i="4"/>
  <c r="AG8" i="4" l="1"/>
  <c r="AG95" i="4" s="1"/>
  <c r="AC40" i="8"/>
  <c r="AE97" i="8"/>
  <c r="AE87" i="8"/>
  <c r="AF88" i="4"/>
  <c r="AF90" i="4"/>
  <c r="AF87" i="4"/>
  <c r="AF86" i="4"/>
  <c r="AF89" i="4"/>
  <c r="AQ72" i="4"/>
  <c r="AF44" i="4"/>
  <c r="AF84" i="8" s="1"/>
  <c r="AF64" i="4"/>
  <c r="AF61" i="4"/>
  <c r="AF65" i="4"/>
  <c r="AF62" i="4"/>
  <c r="AF63" i="4"/>
  <c r="AE66" i="4"/>
  <c r="AE64" i="8" s="1"/>
  <c r="AE91" i="4"/>
  <c r="AF29" i="4"/>
  <c r="AH8" i="4" l="1"/>
  <c r="AH95" i="4" s="1"/>
  <c r="AD40" i="8"/>
  <c r="AF97" i="8"/>
  <c r="AF87" i="8"/>
  <c r="AG87" i="4"/>
  <c r="AG88" i="4"/>
  <c r="AG86" i="4"/>
  <c r="AG90" i="4"/>
  <c r="AG89" i="4"/>
  <c r="AR72" i="4"/>
  <c r="AG44" i="4"/>
  <c r="AG84" i="8" s="1"/>
  <c r="AG63" i="4"/>
  <c r="AF66" i="4"/>
  <c r="AF64" i="8" s="1"/>
  <c r="AG64" i="4"/>
  <c r="AG62" i="4"/>
  <c r="AG61" i="4"/>
  <c r="AG65" i="4"/>
  <c r="AF91" i="4"/>
  <c r="AG29" i="4"/>
  <c r="AI8" i="4" l="1"/>
  <c r="AI95" i="4" s="1"/>
  <c r="AE40" i="8"/>
  <c r="AG97" i="8"/>
  <c r="AG87" i="8"/>
  <c r="AH86" i="4"/>
  <c r="AH88" i="4"/>
  <c r="AH90" i="4"/>
  <c r="AH87" i="4"/>
  <c r="AH89" i="4"/>
  <c r="AS72" i="4"/>
  <c r="AH44" i="4"/>
  <c r="AH84" i="8" s="1"/>
  <c r="AG66" i="4"/>
  <c r="AG64" i="8" s="1"/>
  <c r="AH65" i="4"/>
  <c r="AH62" i="4"/>
  <c r="AH61" i="4"/>
  <c r="AH63" i="4"/>
  <c r="AH64" i="4"/>
  <c r="AG91" i="4"/>
  <c r="AH29" i="4"/>
  <c r="AJ8" i="4" l="1"/>
  <c r="AJ95" i="4" s="1"/>
  <c r="AF40" i="8"/>
  <c r="AH97" i="8"/>
  <c r="AH87" i="8"/>
  <c r="AI86" i="4"/>
  <c r="AI87" i="4"/>
  <c r="AI90" i="4"/>
  <c r="AI88" i="4"/>
  <c r="AI89" i="4"/>
  <c r="AT72" i="4"/>
  <c r="AI44" i="4"/>
  <c r="AI84" i="8" s="1"/>
  <c r="AI61" i="4"/>
  <c r="AI65" i="4"/>
  <c r="AI64" i="4"/>
  <c r="AI62" i="4"/>
  <c r="AH66" i="4"/>
  <c r="AH64" i="8" s="1"/>
  <c r="AI63" i="4"/>
  <c r="AH91" i="4"/>
  <c r="AI29" i="4"/>
  <c r="AK8" i="4" l="1"/>
  <c r="AK95" i="4" s="1"/>
  <c r="AG40" i="8"/>
  <c r="AI97" i="8"/>
  <c r="AI87" i="8"/>
  <c r="AJ86" i="4"/>
  <c r="AJ87" i="4"/>
  <c r="AJ88" i="4"/>
  <c r="AJ90" i="4"/>
  <c r="AJ89" i="4"/>
  <c r="AU72" i="4"/>
  <c r="AJ44" i="4"/>
  <c r="AJ84" i="8" s="1"/>
  <c r="AJ61" i="4"/>
  <c r="AJ62" i="4"/>
  <c r="AJ63" i="4"/>
  <c r="AJ65" i="4"/>
  <c r="AJ64" i="4"/>
  <c r="AI66" i="4"/>
  <c r="AI64" i="8" s="1"/>
  <c r="AI91" i="4"/>
  <c r="AJ29" i="4"/>
  <c r="AL8" i="4" l="1"/>
  <c r="AL95" i="4" s="1"/>
  <c r="AH40" i="8"/>
  <c r="AJ97" i="8"/>
  <c r="AJ87" i="8"/>
  <c r="AK86" i="4"/>
  <c r="AK90" i="4"/>
  <c r="AK88" i="4"/>
  <c r="AK87" i="4"/>
  <c r="AK89" i="4"/>
  <c r="AV72" i="4"/>
  <c r="AK44" i="4"/>
  <c r="AK84" i="8" s="1"/>
  <c r="AK63" i="4"/>
  <c r="AK64" i="4"/>
  <c r="AK61" i="4"/>
  <c r="AK65" i="4"/>
  <c r="AK62" i="4"/>
  <c r="AJ66" i="4"/>
  <c r="AJ64" i="8" s="1"/>
  <c r="AJ91" i="4"/>
  <c r="AK29" i="4"/>
  <c r="AM8" i="4" l="1"/>
  <c r="AM95" i="4" s="1"/>
  <c r="AI40" i="8"/>
  <c r="AK97" i="8"/>
  <c r="AK87" i="8"/>
  <c r="AL88" i="4"/>
  <c r="AL90" i="4"/>
  <c r="AL86" i="4"/>
  <c r="AL87" i="4"/>
  <c r="AL89" i="4"/>
  <c r="AW72" i="4"/>
  <c r="AL44" i="4"/>
  <c r="AL84" i="8" s="1"/>
  <c r="AL61" i="4"/>
  <c r="AL62" i="4"/>
  <c r="AL65" i="4"/>
  <c r="AL63" i="4"/>
  <c r="AK66" i="4"/>
  <c r="AK64" i="8" s="1"/>
  <c r="AL64" i="4"/>
  <c r="AK91" i="4"/>
  <c r="AL29" i="4"/>
  <c r="AN8" i="4" l="1"/>
  <c r="AN95" i="4" s="1"/>
  <c r="AJ40" i="8"/>
  <c r="AL97" i="8"/>
  <c r="AL87" i="8"/>
  <c r="AM86" i="4"/>
  <c r="AM90" i="4"/>
  <c r="AM88" i="4"/>
  <c r="AM87" i="4"/>
  <c r="AM89" i="4"/>
  <c r="AX72" i="4"/>
  <c r="AM44" i="4"/>
  <c r="AM84" i="8" s="1"/>
  <c r="AL66" i="4"/>
  <c r="AL64" i="8" s="1"/>
  <c r="AM64" i="4"/>
  <c r="AM63" i="4"/>
  <c r="AM61" i="4"/>
  <c r="AM65" i="4"/>
  <c r="AM62" i="4"/>
  <c r="AL91" i="4"/>
  <c r="AM29" i="4"/>
  <c r="AO8" i="4" l="1"/>
  <c r="AO95" i="4" s="1"/>
  <c r="AK40" i="8"/>
  <c r="AM97" i="8"/>
  <c r="AM87" i="8"/>
  <c r="AN88" i="4"/>
  <c r="AN86" i="4"/>
  <c r="AN90" i="4"/>
  <c r="AN87" i="4"/>
  <c r="AN89" i="4"/>
  <c r="AY72" i="4"/>
  <c r="AN44" i="4"/>
  <c r="AN84" i="8" s="1"/>
  <c r="AN62" i="4"/>
  <c r="AN63" i="4"/>
  <c r="AN61" i="4"/>
  <c r="AN65" i="4"/>
  <c r="AN64" i="4"/>
  <c r="AM66" i="4"/>
  <c r="AM64" i="8" s="1"/>
  <c r="AM91" i="4"/>
  <c r="AN29" i="4"/>
  <c r="AP8" i="4" l="1"/>
  <c r="AP95" i="4" s="1"/>
  <c r="AL40" i="8"/>
  <c r="AN97" i="8"/>
  <c r="AN87" i="8"/>
  <c r="AO88" i="4"/>
  <c r="AO86" i="4"/>
  <c r="AO87" i="4"/>
  <c r="AO90" i="4"/>
  <c r="AO89" i="4"/>
  <c r="AZ72" i="4"/>
  <c r="AO44" i="4"/>
  <c r="AO84" i="8" s="1"/>
  <c r="AO64" i="4"/>
  <c r="AO61" i="4"/>
  <c r="AO65" i="4"/>
  <c r="AN66" i="4"/>
  <c r="AN64" i="8" s="1"/>
  <c r="AO62" i="4"/>
  <c r="AO63" i="4"/>
  <c r="AN91" i="4"/>
  <c r="AO29" i="4"/>
  <c r="AQ8" i="4" l="1"/>
  <c r="AQ95" i="4" s="1"/>
  <c r="AM40" i="8"/>
  <c r="AO97" i="8"/>
  <c r="AO87" i="8"/>
  <c r="AP88" i="4"/>
  <c r="AP90" i="4"/>
  <c r="AP86" i="4"/>
  <c r="AP87" i="4"/>
  <c r="AP89" i="4"/>
  <c r="BA72" i="4"/>
  <c r="AP44" i="4"/>
  <c r="AP84" i="8" s="1"/>
  <c r="AP61" i="4"/>
  <c r="AP65" i="4"/>
  <c r="AP64" i="4"/>
  <c r="AP62" i="4"/>
  <c r="AO66" i="4"/>
  <c r="AO64" i="8" s="1"/>
  <c r="AP63" i="4"/>
  <c r="AO91" i="4"/>
  <c r="AP29" i="4"/>
  <c r="AR8" i="4" l="1"/>
  <c r="AR95" i="4" s="1"/>
  <c r="AN40" i="8"/>
  <c r="AP97" i="8"/>
  <c r="AP87" i="8"/>
  <c r="AQ87" i="4"/>
  <c r="AQ88" i="4"/>
  <c r="AQ86" i="4"/>
  <c r="AQ90" i="4"/>
  <c r="AQ89" i="4"/>
  <c r="BB72" i="4"/>
  <c r="AQ44" i="4"/>
  <c r="AQ84" i="8" s="1"/>
  <c r="AQ63" i="4"/>
  <c r="AQ64" i="4"/>
  <c r="AQ61" i="4"/>
  <c r="AQ65" i="4"/>
  <c r="AP66" i="4"/>
  <c r="AP64" i="8" s="1"/>
  <c r="AQ62" i="4"/>
  <c r="AP91" i="4"/>
  <c r="AQ29" i="4"/>
  <c r="AS8" i="4" l="1"/>
  <c r="AS95" i="4" s="1"/>
  <c r="AO40" i="8"/>
  <c r="AQ97" i="8"/>
  <c r="AQ87" i="8"/>
  <c r="AR90" i="4"/>
  <c r="AR88" i="4"/>
  <c r="AR87" i="4"/>
  <c r="AR86" i="4"/>
  <c r="AR89" i="4"/>
  <c r="BC72" i="4"/>
  <c r="AR44" i="4"/>
  <c r="AR84" i="8" s="1"/>
  <c r="AR63" i="4"/>
  <c r="AR64" i="4"/>
  <c r="AR61" i="4"/>
  <c r="AR65" i="4"/>
  <c r="AQ66" i="4"/>
  <c r="AQ64" i="8" s="1"/>
  <c r="AR62" i="4"/>
  <c r="AQ91" i="4"/>
  <c r="AR29" i="4"/>
  <c r="AT8" i="4" l="1"/>
  <c r="AT95" i="4" s="1"/>
  <c r="AP40" i="8"/>
  <c r="AR97" i="8"/>
  <c r="AR87" i="8"/>
  <c r="AS90" i="4"/>
  <c r="AS87" i="4"/>
  <c r="AS86" i="4"/>
  <c r="AS88" i="4"/>
  <c r="AS89" i="4"/>
  <c r="BD72" i="4"/>
  <c r="AS44" i="4"/>
  <c r="AS84" i="8" s="1"/>
  <c r="AS62" i="4"/>
  <c r="AR66" i="4"/>
  <c r="AR64" i="8" s="1"/>
  <c r="AS61" i="4"/>
  <c r="AS63" i="4"/>
  <c r="AS65" i="4"/>
  <c r="AS64" i="4"/>
  <c r="AR91" i="4"/>
  <c r="AS29" i="4"/>
  <c r="AU8" i="4" l="1"/>
  <c r="AU95" i="4" s="1"/>
  <c r="AQ40" i="8"/>
  <c r="AS97" i="8"/>
  <c r="AS87" i="8"/>
  <c r="AT86" i="4"/>
  <c r="AT87" i="4"/>
  <c r="AT88" i="4"/>
  <c r="AT90" i="4"/>
  <c r="AT89" i="4"/>
  <c r="BE72" i="4"/>
  <c r="AT44" i="4"/>
  <c r="AT84" i="8" s="1"/>
  <c r="AT63" i="4"/>
  <c r="AT62" i="4"/>
  <c r="AT64" i="4"/>
  <c r="AS66" i="4"/>
  <c r="AS64" i="8" s="1"/>
  <c r="AT61" i="4"/>
  <c r="AT65" i="4"/>
  <c r="AS91" i="4"/>
  <c r="AT29" i="4"/>
  <c r="AV8" i="4" l="1"/>
  <c r="AV95" i="4" s="1"/>
  <c r="AR40" i="8"/>
  <c r="AT97" i="8"/>
  <c r="AT87" i="8"/>
  <c r="AU88" i="4"/>
  <c r="AU87" i="4"/>
  <c r="AU90" i="4"/>
  <c r="AU86" i="4"/>
  <c r="AU89" i="4"/>
  <c r="BF72" i="4"/>
  <c r="AU44" i="4"/>
  <c r="AU84" i="8" s="1"/>
  <c r="AU63" i="4"/>
  <c r="AU61" i="4"/>
  <c r="AU65" i="4"/>
  <c r="AU64" i="4"/>
  <c r="AU62" i="4"/>
  <c r="AT66" i="4"/>
  <c r="AT64" i="8" s="1"/>
  <c r="AT91" i="4"/>
  <c r="AV63" i="4"/>
  <c r="AV62" i="4"/>
  <c r="AU29" i="4"/>
  <c r="AW8" i="4" l="1"/>
  <c r="AW95" i="4" s="1"/>
  <c r="AS40" i="8"/>
  <c r="AU97" i="8"/>
  <c r="AU87" i="8"/>
  <c r="AV86" i="4"/>
  <c r="AV90" i="4"/>
  <c r="AV87" i="4"/>
  <c r="AV88" i="4"/>
  <c r="AV89" i="4"/>
  <c r="BG72" i="4"/>
  <c r="AV44" i="4"/>
  <c r="AV84" i="8" s="1"/>
  <c r="AU66" i="4"/>
  <c r="AU64" i="8" s="1"/>
  <c r="AV64" i="4"/>
  <c r="AV61" i="4"/>
  <c r="AV65" i="4"/>
  <c r="AU91" i="4"/>
  <c r="AV29" i="4"/>
  <c r="AX8" i="4" l="1"/>
  <c r="AX95" i="4" s="1"/>
  <c r="AT40" i="8"/>
  <c r="AV97" i="8"/>
  <c r="AV87" i="8"/>
  <c r="AW87" i="4"/>
  <c r="AW90" i="4"/>
  <c r="AW86" i="4"/>
  <c r="AW88" i="4"/>
  <c r="AW89" i="4"/>
  <c r="BH72" i="4"/>
  <c r="AW61" i="4"/>
  <c r="AW62" i="4"/>
  <c r="AW44" i="4"/>
  <c r="AW84" i="8" s="1"/>
  <c r="AW63" i="4"/>
  <c r="AV66" i="4"/>
  <c r="AV64" i="8" s="1"/>
  <c r="AW64" i="4"/>
  <c r="AW65" i="4"/>
  <c r="AV91" i="4"/>
  <c r="AX64" i="4"/>
  <c r="AX62" i="4"/>
  <c r="AW29" i="4"/>
  <c r="AY8" i="4" l="1"/>
  <c r="AY95" i="4" s="1"/>
  <c r="AU40" i="8"/>
  <c r="AW97" i="8"/>
  <c r="AW87" i="8"/>
  <c r="AX86" i="4"/>
  <c r="AX90" i="4"/>
  <c r="AX88" i="4"/>
  <c r="AX89" i="4"/>
  <c r="AX87" i="4"/>
  <c r="BI72" i="4"/>
  <c r="AX44" i="4"/>
  <c r="AX84" i="8" s="1"/>
  <c r="AW66" i="4"/>
  <c r="AW64" i="8" s="1"/>
  <c r="AX63" i="4"/>
  <c r="AX61" i="4"/>
  <c r="AX65" i="4"/>
  <c r="AW91" i="4"/>
  <c r="AX29" i="4"/>
  <c r="AZ8" i="4" l="1"/>
  <c r="AZ95" i="4" s="1"/>
  <c r="AV40" i="8"/>
  <c r="AX97" i="8"/>
  <c r="AX87" i="8"/>
  <c r="AY86" i="4"/>
  <c r="AY90" i="4"/>
  <c r="AY88" i="4"/>
  <c r="AY87" i="4"/>
  <c r="AY89" i="4"/>
  <c r="BJ72" i="4"/>
  <c r="AY65" i="4"/>
  <c r="AY62" i="4"/>
  <c r="AY63" i="4"/>
  <c r="AY44" i="4"/>
  <c r="AY84" i="8" s="1"/>
  <c r="AY61" i="4"/>
  <c r="AY64" i="4"/>
  <c r="AX66" i="4"/>
  <c r="AX64" i="8" s="1"/>
  <c r="AX91" i="4"/>
  <c r="AZ65" i="4"/>
  <c r="AZ63" i="4"/>
  <c r="AZ61" i="4"/>
  <c r="AY29" i="4"/>
  <c r="BA8" i="4" l="1"/>
  <c r="BA95" i="4" s="1"/>
  <c r="AW40" i="8"/>
  <c r="AY97" i="8"/>
  <c r="AY87" i="8"/>
  <c r="AZ88" i="4"/>
  <c r="AZ89" i="4"/>
  <c r="AZ90" i="4"/>
  <c r="AZ87" i="4"/>
  <c r="AZ86" i="4"/>
  <c r="BK72" i="4"/>
  <c r="AZ44" i="4"/>
  <c r="AZ84" i="8" s="1"/>
  <c r="AZ64" i="4"/>
  <c r="AZ62" i="4"/>
  <c r="AY66" i="4"/>
  <c r="AY64" i="8" s="1"/>
  <c r="AY91" i="4"/>
  <c r="AZ29" i="4"/>
  <c r="BB8" i="4" l="1"/>
  <c r="BB95" i="4" s="1"/>
  <c r="AX40" i="8"/>
  <c r="AZ97" i="8"/>
  <c r="AZ87" i="8"/>
  <c r="BA89" i="4"/>
  <c r="BA90" i="4"/>
  <c r="BA86" i="4"/>
  <c r="BA87" i="4"/>
  <c r="BA88" i="4"/>
  <c r="BL72" i="4"/>
  <c r="BA63" i="4"/>
  <c r="BA64" i="4"/>
  <c r="BA62" i="4"/>
  <c r="BA44" i="4"/>
  <c r="BA84" i="8" s="1"/>
  <c r="AZ66" i="4"/>
  <c r="AZ64" i="8" s="1"/>
  <c r="BA61" i="4"/>
  <c r="BA65" i="4"/>
  <c r="AZ91" i="4"/>
  <c r="BB65" i="4"/>
  <c r="BB64" i="4"/>
  <c r="BB63" i="4"/>
  <c r="BB62" i="4"/>
  <c r="BB61" i="4"/>
  <c r="BA29" i="4"/>
  <c r="BC8" i="4" l="1"/>
  <c r="BC95" i="4" s="1"/>
  <c r="AY40" i="8"/>
  <c r="BA97" i="8"/>
  <c r="BA87" i="8"/>
  <c r="BB89" i="4"/>
  <c r="BB86" i="4"/>
  <c r="BB88" i="4"/>
  <c r="BB90" i="4"/>
  <c r="BB87" i="4"/>
  <c r="BM72" i="4"/>
  <c r="BB44" i="4"/>
  <c r="BB84" i="8" s="1"/>
  <c r="BA66" i="4"/>
  <c r="BA64" i="8" s="1"/>
  <c r="BB66" i="4"/>
  <c r="BB64" i="8" s="1"/>
  <c r="BA91" i="4"/>
  <c r="BB29" i="4"/>
  <c r="BD8" i="4"/>
  <c r="BD95" i="4" s="1"/>
  <c r="AZ40" i="8" l="1"/>
  <c r="BB97" i="8"/>
  <c r="BB87" i="8"/>
  <c r="BC89" i="4"/>
  <c r="BC88" i="4"/>
  <c r="BC86" i="4"/>
  <c r="BC87" i="4"/>
  <c r="BC90" i="4"/>
  <c r="BN72" i="4"/>
  <c r="BC64" i="4"/>
  <c r="BC65" i="4"/>
  <c r="BC62" i="4"/>
  <c r="BC61" i="4"/>
  <c r="BC63" i="4"/>
  <c r="BC44" i="4"/>
  <c r="BC84" i="8" s="1"/>
  <c r="BB91" i="4"/>
  <c r="BD65" i="4"/>
  <c r="BD64" i="4"/>
  <c r="BD63" i="4"/>
  <c r="BD62" i="4"/>
  <c r="BD61" i="4"/>
  <c r="BC29" i="4"/>
  <c r="BE8" i="4"/>
  <c r="BE95" i="4" s="1"/>
  <c r="BA40" i="8" l="1"/>
  <c r="BC97" i="8"/>
  <c r="BC87" i="8"/>
  <c r="BC66" i="4"/>
  <c r="BC64" i="8" s="1"/>
  <c r="BD87" i="4"/>
  <c r="BD86" i="4"/>
  <c r="BD90" i="4"/>
  <c r="BD88" i="4"/>
  <c r="BD89" i="4"/>
  <c r="BD44" i="4"/>
  <c r="BD84" i="8" s="1"/>
  <c r="BD66" i="4"/>
  <c r="BD64" i="8" s="1"/>
  <c r="BC91" i="4"/>
  <c r="BD29" i="4"/>
  <c r="BF8" i="4"/>
  <c r="BF95" i="4" s="1"/>
  <c r="BB40" i="8" l="1"/>
  <c r="BD97" i="8"/>
  <c r="BD87" i="8"/>
  <c r="BE87" i="4"/>
  <c r="BE88" i="4"/>
  <c r="BE90" i="4"/>
  <c r="BE89" i="4"/>
  <c r="BE86" i="4"/>
  <c r="BE63" i="4"/>
  <c r="BE64" i="4"/>
  <c r="BE61" i="4"/>
  <c r="BE65" i="4"/>
  <c r="BE62" i="4"/>
  <c r="BE44" i="4"/>
  <c r="BE84" i="8" s="1"/>
  <c r="BD91" i="4"/>
  <c r="BF65" i="4"/>
  <c r="BF64" i="4"/>
  <c r="BF63" i="4"/>
  <c r="BF62" i="4"/>
  <c r="BF61" i="4"/>
  <c r="BE29" i="4"/>
  <c r="BG8" i="4"/>
  <c r="BG95" i="4" s="1"/>
  <c r="BC40" i="8" l="1"/>
  <c r="BE97" i="8"/>
  <c r="BE87" i="8"/>
  <c r="BF89" i="4"/>
  <c r="BF90" i="4"/>
  <c r="BF88" i="4"/>
  <c r="BE66" i="4"/>
  <c r="BE64" i="8" s="1"/>
  <c r="BF86" i="4"/>
  <c r="BF87" i="4"/>
  <c r="BF44" i="4"/>
  <c r="BF84" i="8" s="1"/>
  <c r="BF66" i="4"/>
  <c r="BF64" i="8" s="1"/>
  <c r="BE91" i="4"/>
  <c r="BF29" i="4"/>
  <c r="BH8" i="4"/>
  <c r="BH95" i="4" s="1"/>
  <c r="BD40" i="8" l="1"/>
  <c r="BF97" i="8"/>
  <c r="BF87" i="8"/>
  <c r="BG88" i="4"/>
  <c r="BG87" i="4"/>
  <c r="BG86" i="4"/>
  <c r="BG90" i="4"/>
  <c r="BG89" i="4"/>
  <c r="BG63" i="4"/>
  <c r="BG61" i="4"/>
  <c r="BG65" i="4"/>
  <c r="BG64" i="4"/>
  <c r="BG62" i="4"/>
  <c r="BG44" i="4"/>
  <c r="BG84" i="8" s="1"/>
  <c r="BF91" i="4"/>
  <c r="BH65" i="4"/>
  <c r="BH64" i="4"/>
  <c r="BH63" i="4"/>
  <c r="BH62" i="4"/>
  <c r="BH61" i="4"/>
  <c r="BG29" i="4"/>
  <c r="BI8" i="4"/>
  <c r="BI95" i="4" s="1"/>
  <c r="BE40" i="8" l="1"/>
  <c r="BG97" i="8"/>
  <c r="BG87" i="8"/>
  <c r="BH86" i="4"/>
  <c r="BG66" i="4"/>
  <c r="BG64" i="8" s="1"/>
  <c r="BH89" i="4"/>
  <c r="BH87" i="4"/>
  <c r="BH90" i="4"/>
  <c r="BH88" i="4"/>
  <c r="BH44" i="4"/>
  <c r="BH84" i="8" s="1"/>
  <c r="BH66" i="4"/>
  <c r="BH64" i="8" s="1"/>
  <c r="BG91" i="4"/>
  <c r="BH29" i="4"/>
  <c r="BJ8" i="4"/>
  <c r="BJ95" i="4" s="1"/>
  <c r="BF40" i="8" l="1"/>
  <c r="BH97" i="8"/>
  <c r="BH87" i="8"/>
  <c r="BI89" i="4"/>
  <c r="BI88" i="4"/>
  <c r="BI90" i="4"/>
  <c r="BI87" i="4"/>
  <c r="BI86" i="4"/>
  <c r="BI63" i="4"/>
  <c r="BI61" i="4"/>
  <c r="BI65" i="4"/>
  <c r="BI64" i="4"/>
  <c r="BI62" i="4"/>
  <c r="BI44" i="4"/>
  <c r="BI84" i="8" s="1"/>
  <c r="BH91" i="4"/>
  <c r="BJ65" i="4"/>
  <c r="BJ64" i="4"/>
  <c r="BJ63" i="4"/>
  <c r="BJ62" i="4"/>
  <c r="BJ61" i="4"/>
  <c r="BI29" i="4"/>
  <c r="BK8" i="4"/>
  <c r="BK95" i="4" s="1"/>
  <c r="BG40" i="8" l="1"/>
  <c r="BI97" i="8"/>
  <c r="BI87" i="8"/>
  <c r="BI66" i="4"/>
  <c r="BI64" i="8" s="1"/>
  <c r="BJ90" i="4"/>
  <c r="BJ86" i="4"/>
  <c r="BJ88" i="4"/>
  <c r="BJ87" i="4"/>
  <c r="BJ89" i="4"/>
  <c r="BJ44" i="4"/>
  <c r="BJ84" i="8" s="1"/>
  <c r="BJ66" i="4"/>
  <c r="BJ64" i="8" s="1"/>
  <c r="BI91" i="4"/>
  <c r="BJ29" i="4"/>
  <c r="BL8" i="4"/>
  <c r="BL95" i="4" s="1"/>
  <c r="BH40" i="8" l="1"/>
  <c r="BJ97" i="8"/>
  <c r="BJ87" i="8"/>
  <c r="BK88" i="4"/>
  <c r="BK86" i="4"/>
  <c r="BK89" i="4"/>
  <c r="BK90" i="4"/>
  <c r="BK87" i="4"/>
  <c r="BK63" i="4"/>
  <c r="BK64" i="4"/>
  <c r="BK61" i="4"/>
  <c r="BK65" i="4"/>
  <c r="BK62" i="4"/>
  <c r="BK44" i="4"/>
  <c r="BK84" i="8" s="1"/>
  <c r="BJ91" i="4"/>
  <c r="BL65" i="4"/>
  <c r="BL64" i="4"/>
  <c r="BL63" i="4"/>
  <c r="BL62" i="4"/>
  <c r="BL61" i="4"/>
  <c r="BK29" i="4"/>
  <c r="BM8" i="4"/>
  <c r="BM95" i="4" s="1"/>
  <c r="BI40" i="8" l="1"/>
  <c r="BK97" i="8"/>
  <c r="BK87" i="8"/>
  <c r="BL90" i="4"/>
  <c r="BL89" i="4"/>
  <c r="BL86" i="4"/>
  <c r="BK66" i="4"/>
  <c r="BK64" i="8" s="1"/>
  <c r="BL87" i="4"/>
  <c r="BL88" i="4"/>
  <c r="BL44" i="4"/>
  <c r="BL84" i="8" s="1"/>
  <c r="BL66" i="4"/>
  <c r="BL64" i="8" s="1"/>
  <c r="BK91" i="4"/>
  <c r="BL29" i="4"/>
  <c r="BN8" i="4"/>
  <c r="BN95" i="4" s="1"/>
  <c r="BJ40" i="8" l="1"/>
  <c r="BL97" i="8"/>
  <c r="BL87" i="8"/>
  <c r="BM90" i="4"/>
  <c r="BM86" i="4"/>
  <c r="BM88" i="4"/>
  <c r="BM87" i="4"/>
  <c r="BM89" i="4"/>
  <c r="BM63" i="4"/>
  <c r="BM64" i="4"/>
  <c r="BM61" i="4"/>
  <c r="BM65" i="4"/>
  <c r="BM62" i="4"/>
  <c r="BM44" i="4"/>
  <c r="BM84" i="8" s="1"/>
  <c r="BL91" i="4"/>
  <c r="BN65" i="4"/>
  <c r="BN64" i="4"/>
  <c r="BN63" i="4"/>
  <c r="BN62" i="4"/>
  <c r="BN61" i="4"/>
  <c r="BM29" i="4"/>
  <c r="BK40" i="8" l="1"/>
  <c r="BM97" i="8"/>
  <c r="BM87" i="8"/>
  <c r="BN88" i="4"/>
  <c r="BN89" i="4"/>
  <c r="BN86" i="4"/>
  <c r="BM66" i="4"/>
  <c r="BM64" i="8" s="1"/>
  <c r="BN87" i="4"/>
  <c r="BN90" i="4"/>
  <c r="BN44" i="4"/>
  <c r="BN84" i="8" s="1"/>
  <c r="BN66" i="4"/>
  <c r="BN64" i="8" s="1"/>
  <c r="BM91" i="4"/>
  <c r="BN29" i="4"/>
  <c r="BL40" i="8" l="1"/>
  <c r="BN97" i="8"/>
  <c r="BN87" i="8"/>
  <c r="BN91" i="4"/>
  <c r="BM40" i="8" l="1"/>
  <c r="G58" i="8"/>
  <c r="G52" i="8" s="1"/>
  <c r="G60" i="8" s="1"/>
  <c r="G10" i="9" l="1"/>
  <c r="G97" i="4"/>
  <c r="G99" i="4" s="1"/>
  <c r="BN40" i="8"/>
  <c r="G102" i="8"/>
  <c r="G104" i="8" s="1"/>
  <c r="G106" i="8" s="1"/>
  <c r="G14" i="9" s="1"/>
  <c r="G109" i="4" l="1"/>
  <c r="G110" i="4" s="1"/>
  <c r="H41" i="8" s="1"/>
  <c r="H96" i="4" s="1"/>
  <c r="G86" i="8"/>
  <c r="G91" i="8" s="1"/>
  <c r="G116" i="4" l="1"/>
  <c r="G79" i="8"/>
  <c r="G90" i="8" s="1"/>
  <c r="G92" i="8" l="1"/>
  <c r="H42" i="8" s="1"/>
  <c r="H102" i="8"/>
  <c r="H104" i="8" s="1"/>
  <c r="H106" i="8" s="1"/>
  <c r="H14" i="9" s="1"/>
  <c r="H43" i="8" l="1"/>
  <c r="H58" i="8" s="1"/>
  <c r="H52" i="8" s="1"/>
  <c r="G93" i="8"/>
  <c r="H6" i="9" l="1"/>
  <c r="H60" i="8"/>
  <c r="H97" i="4" s="1"/>
  <c r="H10" i="9"/>
  <c r="H86" i="8" l="1"/>
  <c r="H91" i="8" s="1"/>
  <c r="H99" i="4"/>
  <c r="H109" i="4" l="1"/>
  <c r="H110" i="4" s="1"/>
  <c r="I41" i="8" s="1"/>
  <c r="I96" i="4" s="1"/>
  <c r="H116" i="4" l="1"/>
  <c r="H79" i="8" s="1"/>
  <c r="H90" i="8" s="1"/>
  <c r="H92" i="8" s="1"/>
  <c r="I42" i="8" s="1"/>
  <c r="I102" i="8"/>
  <c r="I104" i="8" s="1"/>
  <c r="I106" i="8" s="1"/>
  <c r="I14" i="9" s="1"/>
  <c r="H93" i="8" l="1"/>
  <c r="I43" i="8"/>
  <c r="I58" i="8" s="1"/>
  <c r="I52" i="8" s="1"/>
  <c r="I10" i="9" s="1"/>
  <c r="I6" i="9"/>
  <c r="I60" i="8" l="1"/>
  <c r="I97" i="4" s="1"/>
  <c r="I99" i="4" s="1"/>
  <c r="I109" i="4" l="1"/>
  <c r="I110" i="4" s="1"/>
  <c r="J41" i="8" s="1"/>
  <c r="J96" i="4" s="1"/>
  <c r="I86" i="8"/>
  <c r="I91" i="8" s="1"/>
  <c r="I116" i="4" l="1"/>
  <c r="I79" i="8" s="1"/>
  <c r="I90" i="8" s="1"/>
  <c r="I92" i="8" s="1"/>
  <c r="J42" i="8" s="1"/>
  <c r="J102" i="8"/>
  <c r="J104" i="8" s="1"/>
  <c r="J106" i="8" s="1"/>
  <c r="J14" i="9" s="1"/>
  <c r="I93" i="8" l="1"/>
  <c r="J6" i="9" l="1"/>
  <c r="J43" i="8"/>
  <c r="J58" i="8" s="1"/>
  <c r="J52" i="8" s="1"/>
  <c r="J10" i="9" l="1"/>
  <c r="J60" i="8"/>
  <c r="J97" i="4" s="1"/>
  <c r="J99" i="4" l="1"/>
  <c r="J86" i="8"/>
  <c r="J91" i="8" s="1"/>
  <c r="K102" i="8"/>
  <c r="K104" i="8" s="1"/>
  <c r="K106" i="8" s="1"/>
  <c r="K14" i="9" s="1"/>
  <c r="J109" i="4" l="1"/>
  <c r="J110" i="4" s="1"/>
  <c r="K41" i="8" s="1"/>
  <c r="K96" i="4" s="1"/>
  <c r="J116" i="4" l="1"/>
  <c r="J79" i="8" s="1"/>
  <c r="J90" i="8" s="1"/>
  <c r="J92" i="8" s="1"/>
  <c r="K42" i="8" s="1"/>
  <c r="J93" i="8" l="1"/>
  <c r="K6" i="9" l="1"/>
  <c r="K43" i="8"/>
  <c r="K58" i="8" s="1"/>
  <c r="K52" i="8" s="1"/>
  <c r="L102" i="8"/>
  <c r="L104" i="8" s="1"/>
  <c r="L106" i="8" s="1"/>
  <c r="L14" i="9" s="1"/>
  <c r="K10" i="9" l="1"/>
  <c r="K60" i="8"/>
  <c r="K97" i="4" s="1"/>
  <c r="K99" i="4" l="1"/>
  <c r="K86" i="8"/>
  <c r="K91" i="8" s="1"/>
  <c r="K109" i="4" l="1"/>
  <c r="K110" i="4" s="1"/>
  <c r="L41" i="8" s="1"/>
  <c r="L96" i="4" s="1"/>
  <c r="K116" i="4" l="1"/>
  <c r="K79" i="8"/>
  <c r="K90" i="8" s="1"/>
  <c r="K92" i="8" s="1"/>
  <c r="L42" i="8" s="1"/>
  <c r="M102" i="8"/>
  <c r="M104" i="8" s="1"/>
  <c r="M106" i="8" s="1"/>
  <c r="M14" i="9" s="1"/>
  <c r="K93" i="8" l="1"/>
  <c r="L6" i="9" l="1"/>
  <c r="L43" i="8"/>
  <c r="L58" i="8" s="1"/>
  <c r="L52" i="8" s="1"/>
  <c r="L10" i="9" l="1"/>
  <c r="L60" i="8"/>
  <c r="L97" i="4" s="1"/>
  <c r="L99" i="4" l="1"/>
  <c r="L86" i="8"/>
  <c r="L91" i="8" s="1"/>
  <c r="N102" i="8"/>
  <c r="N104" i="8" s="1"/>
  <c r="N106" i="8" s="1"/>
  <c r="N14" i="9" s="1"/>
  <c r="L109" i="4" l="1"/>
  <c r="L110" i="4" s="1"/>
  <c r="L116" i="4" l="1"/>
  <c r="M41" i="8"/>
  <c r="M96" i="4" s="1"/>
  <c r="L79" i="8"/>
  <c r="L90" i="8" s="1"/>
  <c r="L92" i="8" s="1"/>
  <c r="M42" i="8" s="1"/>
  <c r="L93" i="8" l="1"/>
  <c r="M43" i="8" l="1"/>
  <c r="M58" i="8" s="1"/>
  <c r="M52" i="8" s="1"/>
  <c r="M6" i="9"/>
  <c r="O102" i="8"/>
  <c r="O104" i="8" s="1"/>
  <c r="O106" i="8" s="1"/>
  <c r="O14" i="9" s="1"/>
  <c r="M10" i="9" l="1"/>
  <c r="M60" i="8"/>
  <c r="M97" i="4" s="1"/>
  <c r="M86" i="8" l="1"/>
  <c r="M91" i="8" s="1"/>
  <c r="M99" i="4"/>
  <c r="M109" i="4" l="1"/>
  <c r="M110" i="4" s="1"/>
  <c r="M116" i="4" l="1"/>
  <c r="N41" i="8"/>
  <c r="N96" i="4" s="1"/>
  <c r="M79" i="8"/>
  <c r="M90" i="8" s="1"/>
  <c r="M92" i="8" s="1"/>
  <c r="N42" i="8" s="1"/>
  <c r="P102" i="8"/>
  <c r="P104" i="8" s="1"/>
  <c r="P106" i="8" s="1"/>
  <c r="P14" i="9" s="1"/>
  <c r="M93" i="8" l="1"/>
  <c r="N6" i="9" l="1"/>
  <c r="N43" i="8"/>
  <c r="N58" i="8" s="1"/>
  <c r="N52" i="8" s="1"/>
  <c r="N60" i="8" l="1"/>
  <c r="N97" i="4" s="1"/>
  <c r="N10" i="9"/>
  <c r="N86" i="8" l="1"/>
  <c r="N91" i="8" s="1"/>
  <c r="N99" i="4"/>
  <c r="Q102" i="8"/>
  <c r="Q104" i="8" s="1"/>
  <c r="Q106" i="8" s="1"/>
  <c r="Q14" i="9" s="1"/>
  <c r="N109" i="4" l="1"/>
  <c r="N110" i="4" s="1"/>
  <c r="N116" i="4" l="1"/>
  <c r="O41" i="8"/>
  <c r="O96" i="4" s="1"/>
  <c r="N79" i="8"/>
  <c r="N90" i="8" s="1"/>
  <c r="N92" i="8" s="1"/>
  <c r="O42" i="8" s="1"/>
  <c r="N93" i="8" l="1"/>
  <c r="O6" i="9" l="1"/>
  <c r="O43" i="8"/>
  <c r="O58" i="8" s="1"/>
  <c r="O52" i="8" s="1"/>
  <c r="R102" i="8"/>
  <c r="R104" i="8" s="1"/>
  <c r="R106" i="8" s="1"/>
  <c r="R14" i="9" s="1"/>
  <c r="O10" i="9" l="1"/>
  <c r="O60" i="8"/>
  <c r="O97" i="4" s="1"/>
  <c r="O86" i="8" l="1"/>
  <c r="O91" i="8" s="1"/>
  <c r="O99" i="4"/>
  <c r="O109" i="4" l="1"/>
  <c r="O110" i="4" s="1"/>
  <c r="O116" i="4" l="1"/>
  <c r="P41" i="8"/>
  <c r="P96" i="4" s="1"/>
  <c r="O79" i="8"/>
  <c r="O90" i="8" s="1"/>
  <c r="O92" i="8" s="1"/>
  <c r="P42" i="8" s="1"/>
  <c r="S102" i="8"/>
  <c r="S104" i="8" s="1"/>
  <c r="S106" i="8" s="1"/>
  <c r="S14" i="9" s="1"/>
  <c r="O93" i="8" l="1"/>
  <c r="P43" i="8" l="1"/>
  <c r="P58" i="8" s="1"/>
  <c r="P52" i="8" s="1"/>
  <c r="P6" i="9"/>
  <c r="P10" i="9" l="1"/>
  <c r="P60" i="8"/>
  <c r="P97" i="4" s="1"/>
  <c r="P86" i="8" l="1"/>
  <c r="P91" i="8" s="1"/>
  <c r="P99" i="4"/>
  <c r="T102" i="8"/>
  <c r="T104" i="8" s="1"/>
  <c r="T106" i="8" s="1"/>
  <c r="T14" i="9" s="1"/>
  <c r="P109" i="4" l="1"/>
  <c r="P110" i="4" s="1"/>
  <c r="P116" i="4" l="1"/>
  <c r="Q41" i="8"/>
  <c r="Q96" i="4" s="1"/>
  <c r="P79" i="8"/>
  <c r="P90" i="8" s="1"/>
  <c r="P92" i="8" s="1"/>
  <c r="Q42" i="8" s="1"/>
  <c r="P93" i="8" l="1"/>
  <c r="Q6" i="9" l="1"/>
  <c r="Q43" i="8"/>
  <c r="Q58" i="8" s="1"/>
  <c r="Q52" i="8" s="1"/>
  <c r="U102" i="8"/>
  <c r="U104" i="8" s="1"/>
  <c r="U106" i="8" s="1"/>
  <c r="U14" i="9" s="1"/>
  <c r="Q60" i="8" l="1"/>
  <c r="Q97" i="4" s="1"/>
  <c r="Q10" i="9"/>
  <c r="Q99" i="4" l="1"/>
  <c r="Q86" i="8"/>
  <c r="Q91" i="8" s="1"/>
  <c r="Q109" i="4" l="1"/>
  <c r="Q110" i="4" s="1"/>
  <c r="Q116" i="4" l="1"/>
  <c r="R41" i="8"/>
  <c r="R96" i="4" s="1"/>
  <c r="Q79" i="8"/>
  <c r="Q90" i="8" s="1"/>
  <c r="Q92" i="8" s="1"/>
  <c r="R42" i="8" s="1"/>
  <c r="V102" i="8"/>
  <c r="V104" i="8" s="1"/>
  <c r="V106" i="8" s="1"/>
  <c r="V14" i="9" s="1"/>
  <c r="Q93" i="8" l="1"/>
  <c r="R43" i="8" l="1"/>
  <c r="R58" i="8" s="1"/>
  <c r="R52" i="8" s="1"/>
  <c r="R6" i="9"/>
  <c r="R60" i="8" l="1"/>
  <c r="R97" i="4" s="1"/>
  <c r="R10" i="9"/>
  <c r="R99" i="4" l="1"/>
  <c r="R86" i="8"/>
  <c r="R91" i="8" s="1"/>
  <c r="W102" i="8"/>
  <c r="W104" i="8" s="1"/>
  <c r="W106" i="8" s="1"/>
  <c r="W14" i="9" s="1"/>
  <c r="R109" i="4" l="1"/>
  <c r="R110" i="4" s="1"/>
  <c r="R116" i="4" l="1"/>
  <c r="S41" i="8"/>
  <c r="S96" i="4" s="1"/>
  <c r="R79" i="8"/>
  <c r="R90" i="8" s="1"/>
  <c r="R92" i="8" s="1"/>
  <c r="S42" i="8" s="1"/>
  <c r="R93" i="8" l="1"/>
  <c r="S43" i="8" l="1"/>
  <c r="S58" i="8" s="1"/>
  <c r="S52" i="8" s="1"/>
  <c r="S6" i="9"/>
  <c r="X102" i="8"/>
  <c r="X104" i="8" s="1"/>
  <c r="X106" i="8" s="1"/>
  <c r="X14" i="9" s="1"/>
  <c r="S60" i="8" l="1"/>
  <c r="S97" i="4" s="1"/>
  <c r="S10" i="9"/>
  <c r="S99" i="4" l="1"/>
  <c r="S86" i="8"/>
  <c r="S91" i="8" s="1"/>
  <c r="S109" i="4" l="1"/>
  <c r="S110" i="4" s="1"/>
  <c r="S116" i="4" l="1"/>
  <c r="T41" i="8"/>
  <c r="T96" i="4" s="1"/>
  <c r="S79" i="8"/>
  <c r="S90" i="8" s="1"/>
  <c r="S92" i="8" s="1"/>
  <c r="T42" i="8" s="1"/>
  <c r="Y102" i="8"/>
  <c r="Y104" i="8" s="1"/>
  <c r="Y106" i="8" s="1"/>
  <c r="Y14" i="9" s="1"/>
  <c r="S93" i="8" l="1"/>
  <c r="T6" i="9" l="1"/>
  <c r="T43" i="8"/>
  <c r="T58" i="8" s="1"/>
  <c r="T52" i="8" s="1"/>
  <c r="T60" i="8" l="1"/>
  <c r="T97" i="4" s="1"/>
  <c r="T10" i="9"/>
  <c r="T86" i="8" l="1"/>
  <c r="T91" i="8" s="1"/>
  <c r="T99" i="4"/>
  <c r="Z102" i="8"/>
  <c r="Z104" i="8" s="1"/>
  <c r="Z106" i="8" s="1"/>
  <c r="Z14" i="9" s="1"/>
  <c r="T109" i="4" l="1"/>
  <c r="T110" i="4" s="1"/>
  <c r="T116" i="4" l="1"/>
  <c r="U41" i="8"/>
  <c r="U96" i="4" s="1"/>
  <c r="T79" i="8"/>
  <c r="T90" i="8" s="1"/>
  <c r="T92" i="8" s="1"/>
  <c r="U42" i="8" s="1"/>
  <c r="T93" i="8" l="1"/>
  <c r="U43" i="8" l="1"/>
  <c r="U58" i="8" s="1"/>
  <c r="U52" i="8" s="1"/>
  <c r="U6" i="9"/>
  <c r="AA102" i="8"/>
  <c r="AA104" i="8" s="1"/>
  <c r="AA106" i="8" s="1"/>
  <c r="AA14" i="9" s="1"/>
  <c r="U10" i="9" l="1"/>
  <c r="U60" i="8"/>
  <c r="U97" i="4" s="1"/>
  <c r="U99" i="4" l="1"/>
  <c r="U86" i="8"/>
  <c r="U91" i="8" s="1"/>
  <c r="U109" i="4" l="1"/>
  <c r="U110" i="4" s="1"/>
  <c r="U116" i="4" l="1"/>
  <c r="V41" i="8"/>
  <c r="V96" i="4" s="1"/>
  <c r="U79" i="8"/>
  <c r="U90" i="8" s="1"/>
  <c r="U92" i="8" s="1"/>
  <c r="V42" i="8" s="1"/>
  <c r="AB102" i="8"/>
  <c r="AB104" i="8" s="1"/>
  <c r="AB106" i="8" s="1"/>
  <c r="AB14" i="9" s="1"/>
  <c r="U93" i="8" l="1"/>
  <c r="V43" i="8" l="1"/>
  <c r="V58" i="8" s="1"/>
  <c r="V52" i="8" s="1"/>
  <c r="V6" i="9"/>
  <c r="V60" i="8" l="1"/>
  <c r="V97" i="4" s="1"/>
  <c r="V10" i="9"/>
  <c r="V86" i="8" l="1"/>
  <c r="V91" i="8" s="1"/>
  <c r="V99" i="4"/>
  <c r="AC102" i="8"/>
  <c r="AC104" i="8" s="1"/>
  <c r="AC106" i="8" s="1"/>
  <c r="AC14" i="9" s="1"/>
  <c r="V109" i="4" l="1"/>
  <c r="V110" i="4" s="1"/>
  <c r="V116" i="4" l="1"/>
  <c r="W41" i="8"/>
  <c r="W96" i="4" s="1"/>
  <c r="V79" i="8"/>
  <c r="V90" i="8" s="1"/>
  <c r="V92" i="8" s="1"/>
  <c r="W42" i="8" s="1"/>
  <c r="V93" i="8" l="1"/>
  <c r="W6" i="9" l="1"/>
  <c r="W43" i="8"/>
  <c r="W58" i="8" s="1"/>
  <c r="W52" i="8" s="1"/>
  <c r="AD102" i="8"/>
  <c r="AD104" i="8" s="1"/>
  <c r="AD106" i="8" s="1"/>
  <c r="AD14" i="9" s="1"/>
  <c r="W10" i="9" l="1"/>
  <c r="W60" i="8"/>
  <c r="W97" i="4" s="1"/>
  <c r="W99" i="4" l="1"/>
  <c r="W86" i="8"/>
  <c r="W91" i="8" s="1"/>
  <c r="W109" i="4" l="1"/>
  <c r="W110" i="4" s="1"/>
  <c r="W116" i="4" l="1"/>
  <c r="X41" i="8"/>
  <c r="X96" i="4" s="1"/>
  <c r="W79" i="8"/>
  <c r="W90" i="8" s="1"/>
  <c r="W92" i="8" s="1"/>
  <c r="X42" i="8" s="1"/>
  <c r="AE102" i="8"/>
  <c r="AE104" i="8" s="1"/>
  <c r="AE106" i="8" s="1"/>
  <c r="AE14" i="9" s="1"/>
  <c r="W93" i="8" l="1"/>
  <c r="X43" i="8" l="1"/>
  <c r="X58" i="8" s="1"/>
  <c r="X52" i="8" s="1"/>
  <c r="X6" i="9"/>
  <c r="X10" i="9" l="1"/>
  <c r="X60" i="8"/>
  <c r="X97" i="4" s="1"/>
  <c r="X86" i="8" l="1"/>
  <c r="X91" i="8" s="1"/>
  <c r="X99" i="4"/>
  <c r="AF102" i="8"/>
  <c r="AF104" i="8" s="1"/>
  <c r="AF106" i="8" s="1"/>
  <c r="AF14" i="9" s="1"/>
  <c r="X109" i="4" l="1"/>
  <c r="X110" i="4" s="1"/>
  <c r="X116" i="4" l="1"/>
  <c r="Y41" i="8"/>
  <c r="Y96" i="4" s="1"/>
  <c r="X79" i="8"/>
  <c r="X90" i="8" s="1"/>
  <c r="X92" i="8" l="1"/>
  <c r="Y42" i="8" s="1"/>
  <c r="X93" i="8" l="1"/>
  <c r="Y43" i="8"/>
  <c r="Y58" i="8" s="1"/>
  <c r="Y52" i="8" s="1"/>
  <c r="Y6" i="9"/>
  <c r="AG102" i="8"/>
  <c r="AG104" i="8" s="1"/>
  <c r="AG106" i="8" s="1"/>
  <c r="AG14" i="9" s="1"/>
  <c r="Y60" i="8" l="1"/>
  <c r="Y97" i="4" s="1"/>
  <c r="Y10" i="9"/>
  <c r="Y99" i="4" l="1"/>
  <c r="Y86" i="8"/>
  <c r="Y91" i="8" s="1"/>
  <c r="Y109" i="4" l="1"/>
  <c r="Y110" i="4" s="1"/>
  <c r="Y116" i="4" l="1"/>
  <c r="Y79" i="8" s="1"/>
  <c r="Y90" i="8" s="1"/>
  <c r="Y92" i="8" s="1"/>
  <c r="Z42" i="8" s="1"/>
  <c r="Z41" i="8"/>
  <c r="Z96" i="4" s="1"/>
  <c r="AH102" i="8"/>
  <c r="AH104" i="8" s="1"/>
  <c r="AH106" i="8" s="1"/>
  <c r="AH14" i="9" s="1"/>
  <c r="Y93" i="8" l="1"/>
  <c r="Z43" i="8" l="1"/>
  <c r="Z58" i="8" s="1"/>
  <c r="Z52" i="8" s="1"/>
  <c r="Z6" i="9"/>
  <c r="Z60" i="8" l="1"/>
  <c r="Z97" i="4" s="1"/>
  <c r="Z10" i="9"/>
  <c r="Z99" i="4" l="1"/>
  <c r="Z86" i="8"/>
  <c r="Z91" i="8" s="1"/>
  <c r="AI102" i="8"/>
  <c r="AI104" i="8" s="1"/>
  <c r="AI106" i="8" s="1"/>
  <c r="AI14" i="9" s="1"/>
  <c r="Z109" i="4" l="1"/>
  <c r="Z110" i="4" s="1"/>
  <c r="Z116" i="4" l="1"/>
  <c r="Z79" i="8" s="1"/>
  <c r="Z90" i="8" s="1"/>
  <c r="Z92" i="8" s="1"/>
  <c r="AA42" i="8" s="1"/>
  <c r="AA41" i="8"/>
  <c r="AA96" i="4" s="1"/>
  <c r="Z93" i="8" l="1"/>
  <c r="AA43" i="8" l="1"/>
  <c r="AA58" i="8" s="1"/>
  <c r="AA52" i="8" s="1"/>
  <c r="AA6" i="9"/>
  <c r="AJ102" i="8"/>
  <c r="AJ104" i="8" s="1"/>
  <c r="AJ106" i="8" s="1"/>
  <c r="AJ14" i="9" s="1"/>
  <c r="AA60" i="8" l="1"/>
  <c r="AA97" i="4" s="1"/>
  <c r="AA10" i="9"/>
  <c r="AA99" i="4" l="1"/>
  <c r="AA86" i="8"/>
  <c r="AA91" i="8" s="1"/>
  <c r="AA109" i="4" l="1"/>
  <c r="AA110" i="4" s="1"/>
  <c r="AA116" i="4" l="1"/>
  <c r="AB41" i="8"/>
  <c r="AB96" i="4" s="1"/>
  <c r="AA79" i="8"/>
  <c r="AA90" i="8" s="1"/>
  <c r="AA92" i="8" s="1"/>
  <c r="AB42" i="8" s="1"/>
  <c r="AK102" i="8"/>
  <c r="AK104" i="8" s="1"/>
  <c r="AK106" i="8" s="1"/>
  <c r="AK14" i="9" s="1"/>
  <c r="AA93" i="8" l="1"/>
  <c r="AB43" i="8" l="1"/>
  <c r="AB58" i="8" s="1"/>
  <c r="AB52" i="8" s="1"/>
  <c r="AB6" i="9"/>
  <c r="AB60" i="8" l="1"/>
  <c r="AB97" i="4" s="1"/>
  <c r="AB10" i="9"/>
  <c r="AB99" i="4" l="1"/>
  <c r="AB86" i="8"/>
  <c r="AB91" i="8" s="1"/>
  <c r="AL102" i="8"/>
  <c r="AL104" i="8" s="1"/>
  <c r="AL106" i="8" s="1"/>
  <c r="AL14" i="9" s="1"/>
  <c r="AB109" i="4" l="1"/>
  <c r="AB110" i="4" s="1"/>
  <c r="AB116" i="4" l="1"/>
  <c r="AB79" i="8" s="1"/>
  <c r="AB90" i="8" s="1"/>
  <c r="AB92" i="8" s="1"/>
  <c r="AC42" i="8" s="1"/>
  <c r="AC41" i="8"/>
  <c r="AC96" i="4" s="1"/>
  <c r="AB93" i="8" l="1"/>
  <c r="AC6" i="9" l="1"/>
  <c r="AC43" i="8"/>
  <c r="AC58" i="8" s="1"/>
  <c r="AC52" i="8" s="1"/>
  <c r="AM102" i="8"/>
  <c r="AM104" i="8" s="1"/>
  <c r="AM106" i="8" s="1"/>
  <c r="AM14" i="9" s="1"/>
  <c r="AC60" i="8" l="1"/>
  <c r="AC97" i="4" s="1"/>
  <c r="AC10" i="9"/>
  <c r="AC99" i="4" l="1"/>
  <c r="AC86" i="8"/>
  <c r="AC91" i="8" s="1"/>
  <c r="AC109" i="4" l="1"/>
  <c r="AC110" i="4" s="1"/>
  <c r="AC116" i="4" l="1"/>
  <c r="AD41" i="8"/>
  <c r="AD96" i="4" s="1"/>
  <c r="AC79" i="8"/>
  <c r="AC90" i="8" s="1"/>
  <c r="AC92" i="8" s="1"/>
  <c r="AD42" i="8" s="1"/>
  <c r="AN102" i="8"/>
  <c r="AN104" i="8" s="1"/>
  <c r="AN106" i="8" s="1"/>
  <c r="AN14" i="9" s="1"/>
  <c r="AC93" i="8" l="1"/>
  <c r="AD6" i="9" l="1"/>
  <c r="AD43" i="8"/>
  <c r="AD58" i="8" s="1"/>
  <c r="AD52" i="8" s="1"/>
  <c r="AD10" i="9" l="1"/>
  <c r="AD60" i="8"/>
  <c r="AD97" i="4" s="1"/>
  <c r="AD99" i="4" l="1"/>
  <c r="AD86" i="8"/>
  <c r="AD91" i="8" s="1"/>
  <c r="AO102" i="8"/>
  <c r="AO104" i="8" s="1"/>
  <c r="AO106" i="8" s="1"/>
  <c r="AO14" i="9" s="1"/>
  <c r="AD109" i="4" l="1"/>
  <c r="AD110" i="4" s="1"/>
  <c r="AD116" i="4" l="1"/>
  <c r="AE41" i="8"/>
  <c r="AE96" i="4" s="1"/>
  <c r="AD79" i="8"/>
  <c r="AD90" i="8" s="1"/>
  <c r="AD92" i="8" s="1"/>
  <c r="AE42" i="8" s="1"/>
  <c r="AD93" i="8" l="1"/>
  <c r="AE6" i="9" l="1"/>
  <c r="AE43" i="8"/>
  <c r="AE58" i="8" s="1"/>
  <c r="AE52" i="8" s="1"/>
  <c r="AP102" i="8"/>
  <c r="AP104" i="8" s="1"/>
  <c r="AP106" i="8" s="1"/>
  <c r="AP14" i="9" s="1"/>
  <c r="AE60" i="8" l="1"/>
  <c r="AE97" i="4" s="1"/>
  <c r="AE10" i="9"/>
  <c r="AE99" i="4" l="1"/>
  <c r="AE86" i="8"/>
  <c r="AE91" i="8" s="1"/>
  <c r="AE109" i="4" l="1"/>
  <c r="AE110" i="4" s="1"/>
  <c r="AE116" i="4" l="1"/>
  <c r="AF41" i="8"/>
  <c r="AF96" i="4" s="1"/>
  <c r="AE79" i="8"/>
  <c r="AE90" i="8" s="1"/>
  <c r="AE92" i="8" s="1"/>
  <c r="AF42" i="8" s="1"/>
  <c r="AQ102" i="8"/>
  <c r="AQ104" i="8" s="1"/>
  <c r="AQ106" i="8" s="1"/>
  <c r="AQ14" i="9" s="1"/>
  <c r="AE93" i="8" l="1"/>
  <c r="AF6" i="9" l="1"/>
  <c r="AF43" i="8"/>
  <c r="AF58" i="8" s="1"/>
  <c r="AF52" i="8" s="1"/>
  <c r="AF60" i="8" l="1"/>
  <c r="AF97" i="4" s="1"/>
  <c r="AF10" i="9"/>
  <c r="AF99" i="4" l="1"/>
  <c r="AF86" i="8"/>
  <c r="AF91" i="8" s="1"/>
  <c r="AR102" i="8"/>
  <c r="AR104" i="8" s="1"/>
  <c r="AR106" i="8" s="1"/>
  <c r="AR14" i="9" s="1"/>
  <c r="AF109" i="4" l="1"/>
  <c r="AF110" i="4" s="1"/>
  <c r="AF116" i="4" l="1"/>
  <c r="AF79" i="8" s="1"/>
  <c r="AF90" i="8" s="1"/>
  <c r="AF92" i="8" s="1"/>
  <c r="AG42" i="8" s="1"/>
  <c r="AG41" i="8"/>
  <c r="AG96" i="4" s="1"/>
  <c r="AF93" i="8" l="1"/>
  <c r="AG43" i="8" l="1"/>
  <c r="AG58" i="8" s="1"/>
  <c r="AG52" i="8" s="1"/>
  <c r="AG6" i="9"/>
  <c r="AS102" i="8"/>
  <c r="AS104" i="8" s="1"/>
  <c r="AS106" i="8" s="1"/>
  <c r="AS14" i="9" s="1"/>
  <c r="AG60" i="8" l="1"/>
  <c r="AG97" i="4" s="1"/>
  <c r="AG10" i="9"/>
  <c r="AG86" i="8" l="1"/>
  <c r="AG91" i="8" s="1"/>
  <c r="AG99" i="4"/>
  <c r="AG109" i="4" l="1"/>
  <c r="AG110" i="4" s="1"/>
  <c r="AG116" i="4" l="1"/>
  <c r="AH41" i="8"/>
  <c r="AH96" i="4" s="1"/>
  <c r="AG79" i="8"/>
  <c r="AG90" i="8" s="1"/>
  <c r="AG92" i="8" s="1"/>
  <c r="AH42" i="8" s="1"/>
  <c r="AT102" i="8"/>
  <c r="AT104" i="8" s="1"/>
  <c r="AT106" i="8" s="1"/>
  <c r="AT14" i="9" s="1"/>
  <c r="AG93" i="8" l="1"/>
  <c r="AH6" i="9"/>
  <c r="AH43" i="8" l="1"/>
  <c r="AH58" i="8" s="1"/>
  <c r="AH52" i="8" s="1"/>
  <c r="AH10" i="9" l="1"/>
  <c r="AH60" i="8"/>
  <c r="AH97" i="4" s="1"/>
  <c r="AH99" i="4" l="1"/>
  <c r="AH86" i="8"/>
  <c r="AH91" i="8" s="1"/>
  <c r="AU102" i="8"/>
  <c r="AU104" i="8" s="1"/>
  <c r="AU106" i="8" s="1"/>
  <c r="AU14" i="9" s="1"/>
  <c r="AH109" i="4" l="1"/>
  <c r="AH110" i="4" s="1"/>
  <c r="AH116" i="4" l="1"/>
  <c r="AI41" i="8"/>
  <c r="AI96" i="4" s="1"/>
  <c r="AH79" i="8"/>
  <c r="AH90" i="8" s="1"/>
  <c r="AH92" i="8" s="1"/>
  <c r="AI42" i="8" s="1"/>
  <c r="AH93" i="8" l="1"/>
  <c r="AI43" i="8" l="1"/>
  <c r="AI58" i="8" s="1"/>
  <c r="AI52" i="8" s="1"/>
  <c r="AI6" i="9"/>
  <c r="AV102" i="8"/>
  <c r="AV104" i="8" s="1"/>
  <c r="AV106" i="8" s="1"/>
  <c r="AV14" i="9" s="1"/>
  <c r="AI60" i="8" l="1"/>
  <c r="AI97" i="4" s="1"/>
  <c r="AI10" i="9"/>
  <c r="AI86" i="8" l="1"/>
  <c r="AI91" i="8" s="1"/>
  <c r="AI99" i="4"/>
  <c r="AI109" i="4" l="1"/>
  <c r="AI110" i="4" s="1"/>
  <c r="AI116" i="4" l="1"/>
  <c r="AJ41" i="8"/>
  <c r="AJ96" i="4" s="1"/>
  <c r="AI79" i="8"/>
  <c r="AI90" i="8" s="1"/>
  <c r="AI92" i="8" s="1"/>
  <c r="AJ42" i="8" s="1"/>
  <c r="AW102" i="8"/>
  <c r="AW104" i="8" s="1"/>
  <c r="AW106" i="8" s="1"/>
  <c r="AW14" i="9" s="1"/>
  <c r="AI93" i="8" l="1"/>
  <c r="AJ6" i="9" l="1"/>
  <c r="AJ43" i="8"/>
  <c r="AJ58" i="8" s="1"/>
  <c r="AJ52" i="8" s="1"/>
  <c r="AJ10" i="9" l="1"/>
  <c r="AJ60" i="8"/>
  <c r="AJ97" i="4" s="1"/>
  <c r="AJ99" i="4" l="1"/>
  <c r="AJ86" i="8"/>
  <c r="AJ91" i="8" s="1"/>
  <c r="AX102" i="8"/>
  <c r="AX104" i="8" s="1"/>
  <c r="AX106" i="8" s="1"/>
  <c r="AX14" i="9" s="1"/>
  <c r="AJ109" i="4" l="1"/>
  <c r="AJ110" i="4" s="1"/>
  <c r="AJ116" i="4" l="1"/>
  <c r="AK41" i="8"/>
  <c r="AK96" i="4" s="1"/>
  <c r="AJ79" i="8"/>
  <c r="AJ90" i="8" s="1"/>
  <c r="AJ92" i="8" s="1"/>
  <c r="AK42" i="8" s="1"/>
  <c r="AJ93" i="8" l="1"/>
  <c r="AK43" i="8" l="1"/>
  <c r="AK58" i="8" s="1"/>
  <c r="AK52" i="8" s="1"/>
  <c r="AK6" i="9"/>
  <c r="AY102" i="8"/>
  <c r="AY104" i="8" s="1"/>
  <c r="AY106" i="8" s="1"/>
  <c r="AY14" i="9" s="1"/>
  <c r="AK60" i="8" l="1"/>
  <c r="AK97" i="4" s="1"/>
  <c r="AK10" i="9"/>
  <c r="AK99" i="4" l="1"/>
  <c r="AK86" i="8"/>
  <c r="AK91" i="8" s="1"/>
  <c r="AK109" i="4" l="1"/>
  <c r="AK110" i="4" s="1"/>
  <c r="AK116" i="4" l="1"/>
  <c r="AL41" i="8"/>
  <c r="AL96" i="4" s="1"/>
  <c r="AK79" i="8"/>
  <c r="AK90" i="8" s="1"/>
  <c r="AK92" i="8" s="1"/>
  <c r="AL42" i="8" s="1"/>
  <c r="AZ102" i="8"/>
  <c r="AZ104" i="8" s="1"/>
  <c r="AZ106" i="8" s="1"/>
  <c r="AZ14" i="9" s="1"/>
  <c r="AK93" i="8" l="1"/>
  <c r="AL43" i="8" l="1"/>
  <c r="AL58" i="8" s="1"/>
  <c r="AL52" i="8" s="1"/>
  <c r="AL6" i="9"/>
  <c r="AL60" i="8" l="1"/>
  <c r="AL97" i="4" s="1"/>
  <c r="AL10" i="9"/>
  <c r="AL99" i="4" l="1"/>
  <c r="AL86" i="8"/>
  <c r="AL91" i="8" s="1"/>
  <c r="BA102" i="8"/>
  <c r="BA104" i="8" s="1"/>
  <c r="BA106" i="8" s="1"/>
  <c r="BA14" i="9" s="1"/>
  <c r="AL109" i="4" l="1"/>
  <c r="AL110" i="4" s="1"/>
  <c r="AL116" i="4" l="1"/>
  <c r="AM41" i="8"/>
  <c r="AM96" i="4" s="1"/>
  <c r="AL79" i="8"/>
  <c r="AL90" i="8" s="1"/>
  <c r="AL92" i="8" s="1"/>
  <c r="AM42" i="8" s="1"/>
  <c r="AL93" i="8" l="1"/>
  <c r="AM6" i="9" l="1"/>
  <c r="AM43" i="8"/>
  <c r="AM58" i="8" s="1"/>
  <c r="AM52" i="8" s="1"/>
  <c r="BB102" i="8"/>
  <c r="BB104" i="8" s="1"/>
  <c r="BB106" i="8" s="1"/>
  <c r="BB14" i="9" s="1"/>
  <c r="AM10" i="9" l="1"/>
  <c r="AM60" i="8"/>
  <c r="AM97" i="4" s="1"/>
  <c r="AM99" i="4" l="1"/>
  <c r="AM86" i="8"/>
  <c r="AM91" i="8" s="1"/>
  <c r="AM109" i="4" l="1"/>
  <c r="AM110" i="4" s="1"/>
  <c r="AM116" i="4" l="1"/>
  <c r="AN41" i="8"/>
  <c r="AN96" i="4" s="1"/>
  <c r="AM79" i="8"/>
  <c r="AM90" i="8" s="1"/>
  <c r="AM92" i="8" s="1"/>
  <c r="AN42" i="8" s="1"/>
  <c r="BC102" i="8"/>
  <c r="BC104" i="8" s="1"/>
  <c r="BC106" i="8" s="1"/>
  <c r="BC14" i="9" s="1"/>
  <c r="AM93" i="8" l="1"/>
  <c r="AN43" i="8" l="1"/>
  <c r="AN58" i="8" s="1"/>
  <c r="AN52" i="8" s="1"/>
  <c r="AN6" i="9"/>
  <c r="AN10" i="9" l="1"/>
  <c r="AN60" i="8"/>
  <c r="AN97" i="4" s="1"/>
  <c r="AN99" i="4" l="1"/>
  <c r="AN86" i="8"/>
  <c r="AN91" i="8" s="1"/>
  <c r="BD102" i="8"/>
  <c r="BD104" i="8" s="1"/>
  <c r="BD106" i="8" s="1"/>
  <c r="BD14" i="9" s="1"/>
  <c r="AN109" i="4" l="1"/>
  <c r="AN110" i="4" s="1"/>
  <c r="AN116" i="4" l="1"/>
  <c r="AO41" i="8"/>
  <c r="AO96" i="4" s="1"/>
  <c r="AN79" i="8"/>
  <c r="AN90" i="8" s="1"/>
  <c r="AN92" i="8" s="1"/>
  <c r="AO42" i="8" s="1"/>
  <c r="AN93" i="8" l="1"/>
  <c r="AO6" i="9" l="1"/>
  <c r="AO43" i="8"/>
  <c r="AO58" i="8" s="1"/>
  <c r="AO52" i="8" s="1"/>
  <c r="BE102" i="8"/>
  <c r="BE104" i="8" s="1"/>
  <c r="BE106" i="8" s="1"/>
  <c r="BE14" i="9" s="1"/>
  <c r="AO60" i="8" l="1"/>
  <c r="AO97" i="4" s="1"/>
  <c r="AO10" i="9"/>
  <c r="AO99" i="4" l="1"/>
  <c r="AO86" i="8"/>
  <c r="AO91" i="8" s="1"/>
  <c r="AO109" i="4" l="1"/>
  <c r="AO110" i="4" s="1"/>
  <c r="AO116" i="4" l="1"/>
  <c r="AP41" i="8"/>
  <c r="AP96" i="4" s="1"/>
  <c r="AO79" i="8"/>
  <c r="AO90" i="8" s="1"/>
  <c r="AO92" i="8" s="1"/>
  <c r="AP42" i="8" s="1"/>
  <c r="BF102" i="8"/>
  <c r="BF104" i="8" s="1"/>
  <c r="BF106" i="8" s="1"/>
  <c r="BF14" i="9" s="1"/>
  <c r="AO93" i="8" l="1"/>
  <c r="AP43" i="8" l="1"/>
  <c r="AP58" i="8" s="1"/>
  <c r="AP52" i="8" s="1"/>
  <c r="AP6" i="9"/>
  <c r="AP10" i="9" l="1"/>
  <c r="AP60" i="8"/>
  <c r="AP97" i="4" s="1"/>
  <c r="AP99" i="4" l="1"/>
  <c r="AP86" i="8"/>
  <c r="AP91" i="8" s="1"/>
  <c r="BG102" i="8"/>
  <c r="BG104" i="8" s="1"/>
  <c r="BG106" i="8" s="1"/>
  <c r="BG14" i="9" s="1"/>
  <c r="AP109" i="4" l="1"/>
  <c r="AP110" i="4" s="1"/>
  <c r="AP116" i="4" l="1"/>
  <c r="AQ41" i="8"/>
  <c r="AQ96" i="4" s="1"/>
  <c r="AP79" i="8"/>
  <c r="AP90" i="8" s="1"/>
  <c r="AP92" i="8" s="1"/>
  <c r="AQ42" i="8" s="1"/>
  <c r="AP93" i="8" l="1"/>
  <c r="AQ6" i="9" l="1"/>
  <c r="AQ43" i="8"/>
  <c r="AQ58" i="8" s="1"/>
  <c r="AQ52" i="8" s="1"/>
  <c r="BH102" i="8"/>
  <c r="BH104" i="8" s="1"/>
  <c r="BH106" i="8" s="1"/>
  <c r="BH14" i="9" s="1"/>
  <c r="AQ10" i="9" l="1"/>
  <c r="AQ60" i="8"/>
  <c r="AQ97" i="4" s="1"/>
  <c r="AQ99" i="4" l="1"/>
  <c r="AQ86" i="8"/>
  <c r="AQ91" i="8" s="1"/>
  <c r="AQ109" i="4" l="1"/>
  <c r="AQ110" i="4" s="1"/>
  <c r="AQ116" i="4" l="1"/>
  <c r="AR41" i="8"/>
  <c r="AR96" i="4" s="1"/>
  <c r="AQ79" i="8"/>
  <c r="AQ90" i="8" s="1"/>
  <c r="AQ92" i="8" s="1"/>
  <c r="AR42" i="8" s="1"/>
  <c r="BI102" i="8"/>
  <c r="BI104" i="8" s="1"/>
  <c r="BI106" i="8" s="1"/>
  <c r="BI14" i="9" s="1"/>
  <c r="AQ93" i="8" l="1"/>
  <c r="AR43" i="8" l="1"/>
  <c r="AR58" i="8" s="1"/>
  <c r="AR52" i="8" s="1"/>
  <c r="AR6" i="9"/>
  <c r="AR60" i="8" l="1"/>
  <c r="AR97" i="4" s="1"/>
  <c r="AR10" i="9"/>
  <c r="AR99" i="4" l="1"/>
  <c r="AR86" i="8"/>
  <c r="AR91" i="8" s="1"/>
  <c r="BJ102" i="8"/>
  <c r="BJ104" i="8" s="1"/>
  <c r="BJ106" i="8" s="1"/>
  <c r="BJ14" i="9" s="1"/>
  <c r="AR109" i="4" l="1"/>
  <c r="AR110" i="4" s="1"/>
  <c r="AR116" i="4" l="1"/>
  <c r="AS41" i="8"/>
  <c r="AS96" i="4" s="1"/>
  <c r="AR79" i="8"/>
  <c r="AR90" i="8" s="1"/>
  <c r="AR92" i="8" s="1"/>
  <c r="AS42" i="8" s="1"/>
  <c r="AR93" i="8" l="1"/>
  <c r="AS43" i="8" l="1"/>
  <c r="AS58" i="8" s="1"/>
  <c r="AS52" i="8" s="1"/>
  <c r="AS6" i="9"/>
  <c r="BK102" i="8"/>
  <c r="BK104" i="8" s="1"/>
  <c r="BK106" i="8" s="1"/>
  <c r="BK14" i="9" s="1"/>
  <c r="AS60" i="8" l="1"/>
  <c r="AS97" i="4" s="1"/>
  <c r="AS10" i="9"/>
  <c r="AS86" i="8" l="1"/>
  <c r="AS91" i="8" s="1"/>
  <c r="AS99" i="4"/>
  <c r="AS109" i="4" l="1"/>
  <c r="AS110" i="4" s="1"/>
  <c r="AS116" i="4" l="1"/>
  <c r="AT41" i="8"/>
  <c r="AT96" i="4" s="1"/>
  <c r="AS79" i="8"/>
  <c r="AS90" i="8" s="1"/>
  <c r="AS92" i="8" s="1"/>
  <c r="AT42" i="8" s="1"/>
  <c r="BL102" i="8"/>
  <c r="BL104" i="8" s="1"/>
  <c r="BL106" i="8" s="1"/>
  <c r="BL14" i="9" s="1"/>
  <c r="AS93" i="8" l="1"/>
  <c r="AT43" i="8" l="1"/>
  <c r="AT58" i="8" s="1"/>
  <c r="AT52" i="8" s="1"/>
  <c r="AT6" i="9"/>
  <c r="AT10" i="9" l="1"/>
  <c r="AT60" i="8"/>
  <c r="AT97" i="4" s="1"/>
  <c r="AT99" i="4" l="1"/>
  <c r="AT86" i="8"/>
  <c r="AT91" i="8" s="1"/>
  <c r="BM102" i="8"/>
  <c r="BM104" i="8" s="1"/>
  <c r="BM106" i="8" s="1"/>
  <c r="BM14" i="9" s="1"/>
  <c r="AT109" i="4" l="1"/>
  <c r="AT110" i="4" s="1"/>
  <c r="AT116" i="4" l="1"/>
  <c r="AT79" i="8" s="1"/>
  <c r="AT90" i="8" s="1"/>
  <c r="AT92" i="8" s="1"/>
  <c r="AU42" i="8" s="1"/>
  <c r="AU41" i="8"/>
  <c r="AU96" i="4" s="1"/>
  <c r="AT93" i="8" l="1"/>
  <c r="AU43" i="8" l="1"/>
  <c r="AU58" i="8" s="1"/>
  <c r="AU52" i="8" s="1"/>
  <c r="AU6" i="9"/>
  <c r="BN102" i="8"/>
  <c r="BN104" i="8" s="1"/>
  <c r="BN106" i="8" s="1"/>
  <c r="BN14" i="9" s="1"/>
  <c r="E14" i="9" s="1"/>
  <c r="AU10" i="9" l="1"/>
  <c r="AU60" i="8"/>
  <c r="AU97" i="4" s="1"/>
  <c r="AU99" i="4" l="1"/>
  <c r="AU86" i="8"/>
  <c r="AU91" i="8" s="1"/>
  <c r="AU109" i="4" l="1"/>
  <c r="AU110" i="4" s="1"/>
  <c r="AU116" i="4" l="1"/>
  <c r="AV41" i="8"/>
  <c r="AV96" i="4" s="1"/>
  <c r="AU79" i="8"/>
  <c r="AU90" i="8" s="1"/>
  <c r="AU92" i="8" s="1"/>
  <c r="AV42" i="8" s="1"/>
  <c r="AU93" i="8" l="1"/>
  <c r="AV43" i="8" l="1"/>
  <c r="AV58" i="8" s="1"/>
  <c r="AV52" i="8" s="1"/>
  <c r="AV6" i="9"/>
  <c r="AV60" i="8" l="1"/>
  <c r="AV97" i="4" s="1"/>
  <c r="AV10" i="9"/>
  <c r="AV99" i="4" l="1"/>
  <c r="AV86" i="8"/>
  <c r="AV91" i="8" s="1"/>
  <c r="AV109" i="4" l="1"/>
  <c r="AV110" i="4" s="1"/>
  <c r="AV116" i="4" l="1"/>
  <c r="AV79" i="8" s="1"/>
  <c r="AV90" i="8" s="1"/>
  <c r="AV92" i="8" s="1"/>
  <c r="AW42" i="8" s="1"/>
  <c r="AW41" i="8"/>
  <c r="AW96" i="4" s="1"/>
  <c r="AV93" i="8" l="1"/>
  <c r="AW6" i="9" l="1"/>
  <c r="AW43" i="8"/>
  <c r="AW58" i="8" s="1"/>
  <c r="AW52" i="8" s="1"/>
  <c r="AW10" i="9" l="1"/>
  <c r="AW60" i="8"/>
  <c r="AW97" i="4" s="1"/>
  <c r="AW99" i="4" l="1"/>
  <c r="AW86" i="8"/>
  <c r="AW91" i="8" s="1"/>
  <c r="AW109" i="4" l="1"/>
  <c r="AW110" i="4" s="1"/>
  <c r="AW116" i="4" l="1"/>
  <c r="AW79" i="8" s="1"/>
  <c r="AW90" i="8" s="1"/>
  <c r="AW92" i="8" s="1"/>
  <c r="AX42" i="8" s="1"/>
  <c r="AX41" i="8"/>
  <c r="AX96" i="4" s="1"/>
  <c r="AW93" i="8" l="1"/>
  <c r="AX43" i="8" l="1"/>
  <c r="AX58" i="8" s="1"/>
  <c r="AX52" i="8" s="1"/>
  <c r="AX6" i="9"/>
  <c r="AX10" i="9" l="1"/>
  <c r="AX60" i="8"/>
  <c r="AX97" i="4" s="1"/>
  <c r="AX86" i="8" l="1"/>
  <c r="AX91" i="8" s="1"/>
  <c r="AX99" i="4"/>
  <c r="AX109" i="4" l="1"/>
  <c r="AX110" i="4" s="1"/>
  <c r="AX116" i="4" l="1"/>
  <c r="AY41" i="8"/>
  <c r="AY96" i="4" s="1"/>
  <c r="AX79" i="8"/>
  <c r="AX90" i="8" s="1"/>
  <c r="AX92" i="8" s="1"/>
  <c r="AY42" i="8" s="1"/>
  <c r="AX93" i="8" l="1"/>
  <c r="AY43" i="8" l="1"/>
  <c r="AY58" i="8" s="1"/>
  <c r="AY52" i="8" s="1"/>
  <c r="AY6" i="9"/>
  <c r="AY60" i="8" l="1"/>
  <c r="AY97" i="4" s="1"/>
  <c r="AY10" i="9"/>
  <c r="AY86" i="8" l="1"/>
  <c r="AY91" i="8" s="1"/>
  <c r="AY99" i="4"/>
  <c r="AY109" i="4" l="1"/>
  <c r="AY110" i="4" s="1"/>
  <c r="AY116" i="4" l="1"/>
  <c r="AZ41" i="8"/>
  <c r="AZ96" i="4" s="1"/>
  <c r="AY79" i="8"/>
  <c r="AY90" i="8" s="1"/>
  <c r="AY92" i="8" s="1"/>
  <c r="AZ42" i="8" s="1"/>
  <c r="AY93" i="8" l="1"/>
  <c r="AZ6" i="9" l="1"/>
  <c r="AZ43" i="8"/>
  <c r="AZ58" i="8" s="1"/>
  <c r="AZ52" i="8" s="1"/>
  <c r="AZ10" i="9" l="1"/>
  <c r="AZ60" i="8"/>
  <c r="AZ97" i="4" s="1"/>
  <c r="AZ99" i="4" l="1"/>
  <c r="AZ86" i="8"/>
  <c r="AZ91" i="8" s="1"/>
  <c r="AZ109" i="4" l="1"/>
  <c r="AZ110" i="4" s="1"/>
  <c r="AZ116" i="4" l="1"/>
  <c r="BA41" i="8"/>
  <c r="BA96" i="4" s="1"/>
  <c r="AZ79" i="8"/>
  <c r="AZ90" i="8" s="1"/>
  <c r="AZ92" i="8" s="1"/>
  <c r="BA42" i="8" s="1"/>
  <c r="AZ93" i="8" l="1"/>
  <c r="BA43" i="8" l="1"/>
  <c r="BA58" i="8" s="1"/>
  <c r="BA52" i="8" s="1"/>
  <c r="BA6" i="9"/>
  <c r="BA60" i="8" l="1"/>
  <c r="BA97" i="4" s="1"/>
  <c r="BA10" i="9"/>
  <c r="BA99" i="4" l="1"/>
  <c r="BA86" i="8"/>
  <c r="BA91" i="8" s="1"/>
  <c r="BA109" i="4" l="1"/>
  <c r="BA110" i="4" s="1"/>
  <c r="BA116" i="4" l="1"/>
  <c r="BB41" i="8"/>
  <c r="BB96" i="4" s="1"/>
  <c r="BA79" i="8"/>
  <c r="BA90" i="8" s="1"/>
  <c r="BA92" i="8" s="1"/>
  <c r="BB42" i="8" s="1"/>
  <c r="BA93" i="8" l="1"/>
  <c r="BB6" i="9" l="1"/>
  <c r="BB43" i="8"/>
  <c r="BB58" i="8" s="1"/>
  <c r="BB52" i="8" s="1"/>
  <c r="BB60" i="8" l="1"/>
  <c r="BB97" i="4" s="1"/>
  <c r="BB10" i="9"/>
  <c r="BB99" i="4" l="1"/>
  <c r="BB86" i="8"/>
  <c r="BB91" i="8" s="1"/>
  <c r="BB109" i="4" l="1"/>
  <c r="BB110" i="4" s="1"/>
  <c r="BB116" i="4" l="1"/>
  <c r="BB79" i="8" s="1"/>
  <c r="BB90" i="8" s="1"/>
  <c r="BB92" i="8" s="1"/>
  <c r="BC42" i="8" s="1"/>
  <c r="BC41" i="8"/>
  <c r="BC96" i="4" s="1"/>
  <c r="BB93" i="8" l="1"/>
  <c r="BC43" i="8" l="1"/>
  <c r="BC58" i="8" s="1"/>
  <c r="BC52" i="8" s="1"/>
  <c r="BC6" i="9"/>
  <c r="BC10" i="9" l="1"/>
  <c r="BC60" i="8"/>
  <c r="BC97" i="4" s="1"/>
  <c r="BC86" i="8" l="1"/>
  <c r="BC91" i="8" s="1"/>
  <c r="BC99" i="4"/>
  <c r="BC109" i="4" l="1"/>
  <c r="BC110" i="4" s="1"/>
  <c r="BC116" i="4" l="1"/>
  <c r="BD41" i="8"/>
  <c r="BD96" i="4" s="1"/>
  <c r="BC79" i="8"/>
  <c r="BC90" i="8" s="1"/>
  <c r="BC92" i="8" s="1"/>
  <c r="BD42" i="8" s="1"/>
  <c r="BC93" i="8" l="1"/>
  <c r="BD6" i="9" l="1"/>
  <c r="BD43" i="8"/>
  <c r="BD58" i="8" s="1"/>
  <c r="BD52" i="8" s="1"/>
  <c r="BD10" i="9" l="1"/>
  <c r="BD60" i="8"/>
  <c r="BD97" i="4" s="1"/>
  <c r="BD86" i="8" l="1"/>
  <c r="BD91" i="8" s="1"/>
  <c r="BD99" i="4"/>
  <c r="BD109" i="4" l="1"/>
  <c r="BD110" i="4" s="1"/>
  <c r="BD116" i="4" l="1"/>
  <c r="BE41" i="8"/>
  <c r="BE96" i="4" s="1"/>
  <c r="BD79" i="8"/>
  <c r="BD90" i="8" s="1"/>
  <c r="BD92" i="8" s="1"/>
  <c r="BE42" i="8" s="1"/>
  <c r="BD93" i="8" l="1"/>
  <c r="BE6" i="9" l="1"/>
  <c r="BE43" i="8"/>
  <c r="BE58" i="8" s="1"/>
  <c r="BE52" i="8" s="1"/>
  <c r="BE10" i="9" l="1"/>
  <c r="BE60" i="8"/>
  <c r="BE97" i="4" s="1"/>
  <c r="BE86" i="8" l="1"/>
  <c r="BE91" i="8" s="1"/>
  <c r="BE99" i="4"/>
  <c r="BE109" i="4" l="1"/>
  <c r="BE110" i="4" s="1"/>
  <c r="BE116" i="4" l="1"/>
  <c r="BE79" i="8" s="1"/>
  <c r="BE90" i="8" s="1"/>
  <c r="BE92" i="8" s="1"/>
  <c r="BF42" i="8" s="1"/>
  <c r="BF41" i="8"/>
  <c r="BF96" i="4" s="1"/>
  <c r="BE93" i="8" l="1"/>
  <c r="BF6" i="9" l="1"/>
  <c r="BF43" i="8"/>
  <c r="BF58" i="8" s="1"/>
  <c r="BF52" i="8" s="1"/>
  <c r="BF60" i="8" l="1"/>
  <c r="BF97" i="4" s="1"/>
  <c r="BF10" i="9"/>
  <c r="BF99" i="4" l="1"/>
  <c r="BF86" i="8"/>
  <c r="BF91" i="8" s="1"/>
  <c r="BF109" i="4" l="1"/>
  <c r="BF110" i="4" s="1"/>
  <c r="BF116" i="4" l="1"/>
  <c r="BG41" i="8"/>
  <c r="BG96" i="4" s="1"/>
  <c r="BF79" i="8"/>
  <c r="BF90" i="8" s="1"/>
  <c r="BF92" i="8" s="1"/>
  <c r="BG42" i="8" s="1"/>
  <c r="BF93" i="8" l="1"/>
  <c r="BG6" i="9" l="1"/>
  <c r="BG43" i="8"/>
  <c r="BG58" i="8" s="1"/>
  <c r="BG52" i="8" s="1"/>
  <c r="BG60" i="8" l="1"/>
  <c r="BG97" i="4" s="1"/>
  <c r="BG10" i="9"/>
  <c r="BG99" i="4" l="1"/>
  <c r="BG86" i="8"/>
  <c r="BG91" i="8" s="1"/>
  <c r="BG109" i="4" l="1"/>
  <c r="BG110" i="4" s="1"/>
  <c r="BG116" i="4" l="1"/>
  <c r="BH41" i="8"/>
  <c r="BH96" i="4" s="1"/>
  <c r="BG79" i="8"/>
  <c r="BG90" i="8" s="1"/>
  <c r="BG92" i="8" s="1"/>
  <c r="BH42" i="8" s="1"/>
  <c r="BG93" i="8" l="1"/>
  <c r="BH6" i="9" l="1"/>
  <c r="BH43" i="8"/>
  <c r="BH58" i="8" s="1"/>
  <c r="BH52" i="8" s="1"/>
  <c r="BH60" i="8" l="1"/>
  <c r="BH97" i="4" s="1"/>
  <c r="BH10" i="9"/>
  <c r="BH99" i="4" l="1"/>
  <c r="BH86" i="8"/>
  <c r="BH91" i="8" s="1"/>
  <c r="BH109" i="4" l="1"/>
  <c r="BH110" i="4" s="1"/>
  <c r="BH116" i="4" l="1"/>
  <c r="BH79" i="8" s="1"/>
  <c r="BH90" i="8" s="1"/>
  <c r="BH92" i="8" s="1"/>
  <c r="BI42" i="8" s="1"/>
  <c r="BI41" i="8"/>
  <c r="BI96" i="4" s="1"/>
  <c r="BH93" i="8" l="1"/>
  <c r="BI43" i="8" l="1"/>
  <c r="BI58" i="8" s="1"/>
  <c r="BI52" i="8" s="1"/>
  <c r="BI6" i="9"/>
  <c r="BI60" i="8" l="1"/>
  <c r="BI97" i="4" s="1"/>
  <c r="BI10" i="9"/>
  <c r="BI99" i="4" l="1"/>
  <c r="BI86" i="8"/>
  <c r="BI91" i="8" s="1"/>
  <c r="BI109" i="4" l="1"/>
  <c r="BI110" i="4" s="1"/>
  <c r="BI116" i="4" l="1"/>
  <c r="BJ41" i="8"/>
  <c r="BJ96" i="4" s="1"/>
  <c r="BI79" i="8"/>
  <c r="BI90" i="8" s="1"/>
  <c r="BI92" i="8" s="1"/>
  <c r="BJ42" i="8" s="1"/>
  <c r="BI93" i="8" l="1"/>
  <c r="BJ6" i="9" l="1"/>
  <c r="BJ43" i="8"/>
  <c r="BJ58" i="8" s="1"/>
  <c r="BJ52" i="8" s="1"/>
  <c r="BJ10" i="9" l="1"/>
  <c r="BJ60" i="8"/>
  <c r="BJ97" i="4" s="1"/>
  <c r="BJ99" i="4" l="1"/>
  <c r="BJ86" i="8"/>
  <c r="BJ91" i="8" s="1"/>
  <c r="BJ109" i="4" l="1"/>
  <c r="BJ110" i="4" s="1"/>
  <c r="BJ116" i="4" l="1"/>
  <c r="BK41" i="8"/>
  <c r="BK96" i="4" s="1"/>
  <c r="BJ79" i="8"/>
  <c r="BJ90" i="8" s="1"/>
  <c r="BJ92" i="8" s="1"/>
  <c r="BK42" i="8" s="1"/>
  <c r="BJ93" i="8" l="1"/>
  <c r="BK6" i="9" l="1"/>
  <c r="BK43" i="8"/>
  <c r="BK58" i="8" s="1"/>
  <c r="BK52" i="8" s="1"/>
  <c r="BK10" i="9" l="1"/>
  <c r="BK60" i="8"/>
  <c r="BK97" i="4" s="1"/>
  <c r="BK86" i="8" l="1"/>
  <c r="BK91" i="8" s="1"/>
  <c r="BK99" i="4"/>
  <c r="BK109" i="4" l="1"/>
  <c r="BK110" i="4" s="1"/>
  <c r="BK116" i="4" l="1"/>
  <c r="BL41" i="8"/>
  <c r="BL96" i="4" s="1"/>
  <c r="BK79" i="8"/>
  <c r="BK90" i="8" s="1"/>
  <c r="BK92" i="8" s="1"/>
  <c r="BL42" i="8" s="1"/>
  <c r="BK93" i="8" l="1"/>
  <c r="BL43" i="8" l="1"/>
  <c r="BL58" i="8" s="1"/>
  <c r="BL52" i="8" s="1"/>
  <c r="BL6" i="9"/>
  <c r="BL10" i="9" l="1"/>
  <c r="BL60" i="8"/>
  <c r="BL97" i="4" s="1"/>
  <c r="BL99" i="4" l="1"/>
  <c r="BL86" i="8"/>
  <c r="BL91" i="8" s="1"/>
  <c r="BL109" i="4" l="1"/>
  <c r="BL110" i="4" s="1"/>
  <c r="BL116" i="4" l="1"/>
  <c r="BM41" i="8"/>
  <c r="BM96" i="4" s="1"/>
  <c r="BL79" i="8"/>
  <c r="BL90" i="8" s="1"/>
  <c r="BL92" i="8" s="1"/>
  <c r="BM42" i="8" s="1"/>
  <c r="BL93" i="8" l="1"/>
  <c r="BM6" i="9" l="1"/>
  <c r="BM43" i="8"/>
  <c r="BM58" i="8" s="1"/>
  <c r="BM52" i="8" s="1"/>
  <c r="BM60" i="8" l="1"/>
  <c r="BM97" i="4" s="1"/>
  <c r="BM10" i="9"/>
  <c r="BM99" i="4" l="1"/>
  <c r="BM86" i="8"/>
  <c r="BM91" i="8" s="1"/>
  <c r="BM109" i="4" l="1"/>
  <c r="BM110" i="4" s="1"/>
  <c r="BM116" i="4" l="1"/>
  <c r="BN41" i="8"/>
  <c r="BN96" i="4" s="1"/>
  <c r="BM79" i="8"/>
  <c r="BM90" i="8" s="1"/>
  <c r="BM92" i="8" s="1"/>
  <c r="BN42" i="8" s="1"/>
  <c r="BM93" i="8" l="1"/>
  <c r="BN43" i="8" l="1"/>
  <c r="BN58" i="8" s="1"/>
  <c r="BN52" i="8" s="1"/>
  <c r="BN6" i="9"/>
  <c r="E6" i="9" s="1"/>
  <c r="BN10" i="9" l="1"/>
  <c r="E10" i="9" s="1"/>
  <c r="BN60" i="8"/>
  <c r="BN97" i="4" s="1"/>
  <c r="BN99" i="4" l="1"/>
  <c r="BN86" i="8"/>
  <c r="BN91" i="8" s="1"/>
  <c r="BN109" i="4" l="1"/>
  <c r="BN110" i="4" s="1"/>
  <c r="G112" i="4" s="1"/>
  <c r="BN116" i="4" l="1"/>
  <c r="BN79" i="8" s="1"/>
  <c r="BN90" i="8" s="1"/>
  <c r="BN92" i="8" s="1"/>
  <c r="BN93" i="8" s="1"/>
</calcChain>
</file>

<file path=xl/sharedStrings.xml><?xml version="1.0" encoding="utf-8"?>
<sst xmlns="http://schemas.openxmlformats.org/spreadsheetml/2006/main" count="576" uniqueCount="350">
  <si>
    <t>Rijwoning</t>
  </si>
  <si>
    <t>Eigen vermogen</t>
  </si>
  <si>
    <t>Vrijstaand</t>
  </si>
  <si>
    <t>Vreemd vermogen</t>
  </si>
  <si>
    <t>2-onder-1 kap</t>
  </si>
  <si>
    <t>Subsidie</t>
  </si>
  <si>
    <t>hoekwoning</t>
  </si>
  <si>
    <t>appartement gestapelde bouw</t>
  </si>
  <si>
    <t>appartement grondgebonden</t>
  </si>
  <si>
    <t>Woningen</t>
  </si>
  <si>
    <t>type woning</t>
  </si>
  <si>
    <t>nieuwbouw / bestaande bouw</t>
  </si>
  <si>
    <t>max aantal woningen (#)**</t>
  </si>
  <si>
    <t>vraag (GJ) per woning (#) per jaar voor ruimteverwarming*</t>
  </si>
  <si>
    <t>vraag (GJ) per woning (#) per jaar voor tapwater*</t>
  </si>
  <si>
    <t>Totaal</t>
  </si>
  <si>
    <t>minimum aansluitingsformaat dat daarbij nodig is (kW)* voor ruimteverwarming en tapwater</t>
  </si>
  <si>
    <t>Woning type 1</t>
  </si>
  <si>
    <t>bestaande bouw</t>
  </si>
  <si>
    <t>Woning type 2</t>
  </si>
  <si>
    <t>Woning type 3</t>
  </si>
  <si>
    <t>Woning type 4</t>
  </si>
  <si>
    <t>Woning type 5</t>
  </si>
  <si>
    <t>Woning type 6</t>
  </si>
  <si>
    <t>Woning type 7</t>
  </si>
  <si>
    <t>Woning type 8</t>
  </si>
  <si>
    <t>Woning type 9</t>
  </si>
  <si>
    <t>Woning type 10</t>
  </si>
  <si>
    <t>Woning type 11</t>
  </si>
  <si>
    <t>Collectieve gebouwen</t>
  </si>
  <si>
    <t>max aantal gebouwen (#)**</t>
  </si>
  <si>
    <t>vraag (GJ) per gebouw (#) per jaar</t>
  </si>
  <si>
    <t>aansluitingsformaat dat daarbij nodig is (kW)</t>
  </si>
  <si>
    <t>collectieve bouw type 1</t>
  </si>
  <si>
    <t>collectieve bouw type 2</t>
  </si>
  <si>
    <t>collectieve bouw type 3</t>
  </si>
  <si>
    <t>collectieve bouw type 4</t>
  </si>
  <si>
    <t>collectieve bouw type 5</t>
  </si>
  <si>
    <t>…</t>
  </si>
  <si>
    <t>GJ</t>
  </si>
  <si>
    <t>Capaciteit (kW)</t>
  </si>
  <si>
    <t>Benodigde pieklasten</t>
  </si>
  <si>
    <t>Check:</t>
  </si>
  <si>
    <t>Totaal woningen</t>
  </si>
  <si>
    <t>Totaal woningen, GJ</t>
  </si>
  <si>
    <t>Collectieve bouw type 1</t>
  </si>
  <si>
    <t>Collectieve bouw type 2</t>
  </si>
  <si>
    <t>Collectieve bouw type 3</t>
  </si>
  <si>
    <t>Collectieve bouw type 4</t>
  </si>
  <si>
    <t>Collectieve bouw type 5</t>
  </si>
  <si>
    <t>Totaal collectief</t>
  </si>
  <si>
    <t>Totaal collectief, GJ</t>
  </si>
  <si>
    <t>Totaal aansluitingen</t>
  </si>
  <si>
    <t>Totaal aansluitingen, GJ</t>
  </si>
  <si>
    <t>Startjaar project</t>
  </si>
  <si>
    <t>Huidige jaar</t>
  </si>
  <si>
    <t xml:space="preserve">Afschrijvingstermijnen (jaar) </t>
  </si>
  <si>
    <t>Afschrijvingstermijn</t>
  </si>
  <si>
    <t>Afschrijvingstermijn Hoofddistributietracé</t>
  </si>
  <si>
    <t>(j)</t>
  </si>
  <si>
    <t>Afschrijvingstermijn Primaire netten</t>
  </si>
  <si>
    <t>Afschrijvingstermijn Secundaire netten</t>
  </si>
  <si>
    <t>Afschrijvingstermijn Kleinverbruik aansluiting grondgebonden</t>
  </si>
  <si>
    <t>Afschrijvingstermijn Kleinverbruik aansluiting gestapeld</t>
  </si>
  <si>
    <t>Afschrijvingstermijn Kleinverbruik warmtewisselaar / afleversets grondgebonden</t>
  </si>
  <si>
    <t>Afschrijvingstermijn Kleinverbruik warmtewisselaar / afleversets gestapeld</t>
  </si>
  <si>
    <t>Afschrijvingstermijn Kleinverbruik meters grondgebonden</t>
  </si>
  <si>
    <t>Afschrijvingstermijn Kleinverbruik meters gestapeld</t>
  </si>
  <si>
    <t>Afschrijvingstermijn Collectief aansluiting</t>
  </si>
  <si>
    <t>Afschrijvingstermijn Collectief warmtewisselaar / afleversets</t>
  </si>
  <si>
    <t>Afschrijvingstermijn Collectief meters</t>
  </si>
  <si>
    <t>Afschrijvingstermijn Capex overig (installaties DEC + WOS netwerk)</t>
  </si>
  <si>
    <t>Afschrijvingstermijnbron 1</t>
  </si>
  <si>
    <t>Afschrijvingstermijnbron 2</t>
  </si>
  <si>
    <t>Afschrijvingstermijnbron 3</t>
  </si>
  <si>
    <t>Afschrijvingstermijnbron 4</t>
  </si>
  <si>
    <t>Afschrijvingstermijnbron 5</t>
  </si>
  <si>
    <t>Afschrijvingstermijnbron 6</t>
  </si>
  <si>
    <t>Capaciteit bron 1</t>
  </si>
  <si>
    <t>MW</t>
  </si>
  <si>
    <t>Capaciteit bron 2</t>
  </si>
  <si>
    <t>Capaciteit bron 3</t>
  </si>
  <si>
    <t>Capaciteit bron 4</t>
  </si>
  <si>
    <t>Capaciteit bron 5</t>
  </si>
  <si>
    <t>GJ opwek</t>
  </si>
  <si>
    <t>Bron 1</t>
  </si>
  <si>
    <t>Bron 2</t>
  </si>
  <si>
    <t>Bron 3</t>
  </si>
  <si>
    <t>Bron 4</t>
  </si>
  <si>
    <t>Bron 5</t>
  </si>
  <si>
    <t>Totaal opwek, incl leidingverliezen</t>
  </si>
  <si>
    <t>Bedrag:</t>
  </si>
  <si>
    <t>CAPEX Hoofddistributietracé (toelichting)</t>
  </si>
  <si>
    <t>uurtarief personeel aanleg hoofddistributietracé</t>
  </si>
  <si>
    <t>Aantal mensuren</t>
  </si>
  <si>
    <t>Voorbereidingskosten hoofddistributietracé</t>
  </si>
  <si>
    <t>Kosten buizen en materiaal hoofddistributietracé</t>
  </si>
  <si>
    <t>Overhead</t>
  </si>
  <si>
    <t>Kosten uitkoppeling + DEC excl. Warmtepompen en piekketels</t>
  </si>
  <si>
    <t>Kosten onderstations hoofdtracé</t>
  </si>
  <si>
    <t>Totaal aan kosten</t>
  </si>
  <si>
    <t>CAPEX Primaire Leidingnetten (toelichting)</t>
  </si>
  <si>
    <t>uurtarief personeel aanleg primair leidingwerk</t>
  </si>
  <si>
    <t>Voorbereidingskosten primaire leidingnetten</t>
  </si>
  <si>
    <t>Kosten buizen primaire leidingnetten</t>
  </si>
  <si>
    <t>Kosten aanleg primaire leidingnetten excl. WOS</t>
  </si>
  <si>
    <t>Kosten van aanvullende installaties primaire leidingnetten</t>
  </si>
  <si>
    <t>Kosten onderstations primaire leidingnetten</t>
  </si>
  <si>
    <t>CAPEX  Secundaire Leidingnetten (toelichting)</t>
  </si>
  <si>
    <t>uurtarief personeel aanleg secundair leidingwerk</t>
  </si>
  <si>
    <t>Voorbereidingskosten secundaire leidingnetten</t>
  </si>
  <si>
    <t>Kosten buizen secundaire leidingnetten</t>
  </si>
  <si>
    <t>Kosten aanleg secundaire leidingnetten</t>
  </si>
  <si>
    <t>Kosten van aanvullende installaties secundaire net (verloren afsluiters)</t>
  </si>
  <si>
    <t>Kosten onderstations secundaire leidingnetten</t>
  </si>
  <si>
    <t>CAPEX bij de aansluiting</t>
  </si>
  <si>
    <t>uurtarief</t>
  </si>
  <si>
    <t>Aansluitingen grondgebonden woning</t>
  </si>
  <si>
    <t>aantal uren gewerkt</t>
  </si>
  <si>
    <t>Aansluitingen gestapelde woning</t>
  </si>
  <si>
    <t>Gemiddelde kosten collectieve aansluitingen</t>
  </si>
  <si>
    <t>Kosten warmtewisselaar / afleversets bij een grondgebonden woning</t>
  </si>
  <si>
    <t>Kosten warmtewisselaar / afleversets bij een gestapelde woning</t>
  </si>
  <si>
    <t>Kosten warmtewisselaar / afleversets collectieve aansluitingen</t>
  </si>
  <si>
    <t>Kosten warmtemeter grondgebonden woning</t>
  </si>
  <si>
    <t>Kosten warmtemeter gestapelde woning</t>
  </si>
  <si>
    <t>Kosten warmtemeter collectieve aansluitingen</t>
  </si>
  <si>
    <t>CAPEX Overig</t>
  </si>
  <si>
    <t>uurtarief personeel overig</t>
  </si>
  <si>
    <t>CAPEX omschakeling gestapelde bouw en/of woningen</t>
  </si>
  <si>
    <t>Voorbereidingskosten voor opslag, indien aanwezig</t>
  </si>
  <si>
    <t>Kosten warmtepompen en piekketels DEC</t>
  </si>
  <si>
    <t>Kosten warmte-overdrachtstations (WOS) netwerk</t>
  </si>
  <si>
    <t>OPEX Net</t>
  </si>
  <si>
    <t>OPEX hoofddistributietracé</t>
  </si>
  <si>
    <t>Onderhoudskosten buizen hoofddistributietracé</t>
  </si>
  <si>
    <t>Onderhoudskosten installaties hoofddistributietracé</t>
  </si>
  <si>
    <t>Onderhoudskosten onderstations hoofddistributietracé</t>
  </si>
  <si>
    <t>Administratieve kosten</t>
  </si>
  <si>
    <t>OPEX Primaire Leidingnetten</t>
  </si>
  <si>
    <t>Onderhoudskosten buizen primaire leidingnetten</t>
  </si>
  <si>
    <t>Onderhoudskosten installaties primaire leidingnetten</t>
  </si>
  <si>
    <t>Onderhoudskosten onderstations primaire leidingnetten</t>
  </si>
  <si>
    <t>OPEX Secundaire Leidingnetten</t>
  </si>
  <si>
    <t>Onderhoudskosten buizen secundaire leidingnetten</t>
  </si>
  <si>
    <t>Onderhoudskosten installaties secundaire leidingnetten</t>
  </si>
  <si>
    <t>Onderhoudskosten onderstations secundaire leidingnetten</t>
  </si>
  <si>
    <t>OPEX bij de aansluiting</t>
  </si>
  <si>
    <t>Onderhoudskosten aansluitingen grondgebonden woning</t>
  </si>
  <si>
    <t>Onderhoudskosten aansluitingen gestapelde woning</t>
  </si>
  <si>
    <t>Onderhoudskosten aansluitingen collectief</t>
  </si>
  <si>
    <t>Onderhoudskosten Afleversets</t>
  </si>
  <si>
    <t>Onderhoudskosten Meetapparatuur</t>
  </si>
  <si>
    <t>Administratieve lasten (meterstanden, boekhouding, etc.)</t>
  </si>
  <si>
    <t>OPEX Overig</t>
  </si>
  <si>
    <t>OPEX overig (warmtepompen en piekketels DEC) + WOS netwerk</t>
  </si>
  <si>
    <t>Aantal draaiuren bron 1</t>
  </si>
  <si>
    <t>Aantal draaiuren bron 2</t>
  </si>
  <si>
    <t>Aantal draaiuren bron 3</t>
  </si>
  <si>
    <t>Aantal draaiuren bron 4</t>
  </si>
  <si>
    <t>Aantal draaiuren bron 5</t>
  </si>
  <si>
    <t>post 2</t>
  </si>
  <si>
    <t>post 3</t>
  </si>
  <si>
    <t>post 4</t>
  </si>
  <si>
    <t>post 5</t>
  </si>
  <si>
    <t>post 1</t>
  </si>
  <si>
    <t>Totaal CAPEX bron</t>
  </si>
  <si>
    <t>Totaal vaste OPEX bron</t>
  </si>
  <si>
    <t>Totaal variabele OPEX bron</t>
  </si>
  <si>
    <t>Uitgaven</t>
  </si>
  <si>
    <t xml:space="preserve">CAPEX </t>
  </si>
  <si>
    <t>Net</t>
  </si>
  <si>
    <t>Hoofddistributietracé</t>
  </si>
  <si>
    <t>Primaire leidingnetten</t>
  </si>
  <si>
    <t>Secundaire leidingnetten</t>
  </si>
  <si>
    <t xml:space="preserve">  Kleinverbruik aansluiting grondgebonden</t>
  </si>
  <si>
    <t xml:space="preserve">  Kleinverbruik aansluiting gestapeld</t>
  </si>
  <si>
    <t xml:space="preserve">  Kleinverbruik warmtewisselaar / afleversets grondgebonden</t>
  </si>
  <si>
    <t xml:space="preserve">  Kleinverbruik warmtewisselaar / afleversets gestapeld</t>
  </si>
  <si>
    <t xml:space="preserve">  Kleinverbruik meters grondgebonden</t>
  </si>
  <si>
    <t xml:space="preserve">  Kleinverbruik meters gestapeld</t>
  </si>
  <si>
    <t xml:space="preserve">  Collectief aansluiting</t>
  </si>
  <si>
    <t xml:space="preserve">  Collectief warmtewisselaar / afleversets</t>
  </si>
  <si>
    <t xml:space="preserve">  Collectief meters</t>
  </si>
  <si>
    <t xml:space="preserve">  Capex overig (installaties DEC + WOS netwerk)</t>
  </si>
  <si>
    <t>Bronnen</t>
  </si>
  <si>
    <t>Totaal CAPEX</t>
  </si>
  <si>
    <t>OPEX en afschrijvingen</t>
  </si>
  <si>
    <t>Bij de aansluiting</t>
  </si>
  <si>
    <t>Overig</t>
  </si>
  <si>
    <t>OPEX Bronnen</t>
  </si>
  <si>
    <t>Totaal OPEX</t>
  </si>
  <si>
    <t>Afschrijvingen</t>
  </si>
  <si>
    <t xml:space="preserve"> Afschrijvingen Hoofddistributietracé</t>
  </si>
  <si>
    <t xml:space="preserve"> Afschrijvingen Primaire leidingnetten</t>
  </si>
  <si>
    <t xml:space="preserve"> Afschrijvingen Secundaire leidingnetten</t>
  </si>
  <si>
    <t xml:space="preserve"> Afschrijvingen  Kleinverbruik aansluiting grondgebonden</t>
  </si>
  <si>
    <t xml:space="preserve"> Afschrijvingen  Kleinverbruik aansluiting gestapeld</t>
  </si>
  <si>
    <t xml:space="preserve"> Afschrijvingen  Kleinverbruik warmtewisselaar / afleversets grondgebonden</t>
  </si>
  <si>
    <t xml:space="preserve"> Afschrijvingen  Kleinverbruik warmtewisselaar / afleversets gestapeld</t>
  </si>
  <si>
    <t xml:space="preserve"> Afschrijvingen  Kleinverbruik meters grondgebonden</t>
  </si>
  <si>
    <t xml:space="preserve"> Afschrijvingen  Kleinverbruik meters gestapeld</t>
  </si>
  <si>
    <t xml:space="preserve"> Afschrijvingen  Collectief aansluiting</t>
  </si>
  <si>
    <t xml:space="preserve"> Afschrijvingen  Collectief warmtewisselaar / afleversets</t>
  </si>
  <si>
    <t xml:space="preserve"> Afschrijvingen  Collectief meters</t>
  </si>
  <si>
    <t xml:space="preserve"> Afschrijvingen  Capex overig (installaties DEC + WOS netwerk)</t>
  </si>
  <si>
    <t>Afschrijvingen Bron 1</t>
  </si>
  <si>
    <t>Afschrijvingen Bron 2</t>
  </si>
  <si>
    <t>Afschrijvingen Bron 3</t>
  </si>
  <si>
    <t>Afschrijvingen Bron 4</t>
  </si>
  <si>
    <t>Afschrijvingen Bron 5</t>
  </si>
  <si>
    <t>Totaal afschrijvingen</t>
  </si>
  <si>
    <t>Waarde kapitaalgoederen</t>
  </si>
  <si>
    <t>Totaal waarde van de kapitaalgoederen</t>
  </si>
  <si>
    <t>Totaal lopende kosten</t>
  </si>
  <si>
    <t>Rendement op kosten</t>
  </si>
  <si>
    <t>Nuttig geïnvesteerd vermogen</t>
  </si>
  <si>
    <t>… Rendement op geïnvesteerd vermogen (soort wacc):</t>
  </si>
  <si>
    <t>Tarieven</t>
  </si>
  <si>
    <t>Kosten verdeeld over de huishoudens</t>
  </si>
  <si>
    <t>Termijn financieringspot</t>
  </si>
  <si>
    <t>j</t>
  </si>
  <si>
    <t>Gewenste maximale tarieven</t>
  </si>
  <si>
    <t>euro/GJ</t>
  </si>
  <si>
    <t>Gewenste maximale tarieven gedurende termijn financieringspot</t>
  </si>
  <si>
    <t>Totaal inkomsten uit tarieven</t>
  </si>
  <si>
    <t>Te financieren</t>
  </si>
  <si>
    <t>Totale lening voor financieringspot</t>
  </si>
  <si>
    <t>Tarieven totaal</t>
  </si>
  <si>
    <t>Kapitaalinjecties</t>
  </si>
  <si>
    <t>Financieringspot</t>
  </si>
  <si>
    <t>Lening 1</t>
  </si>
  <si>
    <t>Lening 2</t>
  </si>
  <si>
    <t>Lening 3</t>
  </si>
  <si>
    <t>Lening 4</t>
  </si>
  <si>
    <t>Totaal vreemd vermogen</t>
  </si>
  <si>
    <t>Subsidies</t>
  </si>
  <si>
    <t>Subsidie 1</t>
  </si>
  <si>
    <t>Subsidie 2</t>
  </si>
  <si>
    <t>Subsidie 3</t>
  </si>
  <si>
    <t>Subsidie 4</t>
  </si>
  <si>
    <t>Subsidie 5</t>
  </si>
  <si>
    <t>Totaal subsidies</t>
  </si>
  <si>
    <t>Vreemd vermogen lening 1</t>
  </si>
  <si>
    <t>(%)</t>
  </si>
  <si>
    <t>Vreemd vermogen lening 2</t>
  </si>
  <si>
    <t>Vreemd vermogen lening 3</t>
  </si>
  <si>
    <t>Vreemd vermogen lening 4</t>
  </si>
  <si>
    <t>subsidie 1</t>
  </si>
  <si>
    <t>subsidie 2</t>
  </si>
  <si>
    <t>subsidie 3</t>
  </si>
  <si>
    <t>subsidie 4</t>
  </si>
  <si>
    <t>subsidie 5</t>
  </si>
  <si>
    <t>Balans</t>
  </si>
  <si>
    <t>Vaste activa</t>
  </si>
  <si>
    <t>Totale waarde bezittingen</t>
  </si>
  <si>
    <t>Totale financiering van bezittingen</t>
  </si>
  <si>
    <t>Toename CAPEX</t>
  </si>
  <si>
    <t>Toename liquide middelen</t>
  </si>
  <si>
    <t>Toename vreemd vermogen</t>
  </si>
  <si>
    <t>Toename subsidie</t>
  </si>
  <si>
    <t>Toename activa</t>
  </si>
  <si>
    <t>Toename financiering</t>
  </si>
  <si>
    <t>Verschil</t>
  </si>
  <si>
    <t>Kapitaalinjectie</t>
  </si>
  <si>
    <t>CHECK: (is dit 0?)</t>
  </si>
  <si>
    <t>WACC</t>
  </si>
  <si>
    <t>Afschrijvingen en aflossingen</t>
  </si>
  <si>
    <t>Afschrijvingen CAPEX</t>
  </si>
  <si>
    <t>Aflossingen lening 1</t>
  </si>
  <si>
    <t>Aflossingen lening 2</t>
  </si>
  <si>
    <t>Aflossingen lening 3</t>
  </si>
  <si>
    <t>Aflossingen lening 4</t>
  </si>
  <si>
    <t>Aflossingen financieringspot</t>
  </si>
  <si>
    <t>Afschrijving subsidie 1</t>
  </si>
  <si>
    <t>Afschrijving subsidie 2</t>
  </si>
  <si>
    <t>Afschrijving subsidie 3</t>
  </si>
  <si>
    <t>Afschrijving subsidie 4</t>
  </si>
  <si>
    <t>Afschrijving subsidie 5</t>
  </si>
  <si>
    <t>Inkomsten</t>
  </si>
  <si>
    <t>Nieuw vreemd vermogen</t>
  </si>
  <si>
    <t>Nieuwe subsidies</t>
  </si>
  <si>
    <t>OPEX</t>
  </si>
  <si>
    <t>Aflossen van leningen</t>
  </si>
  <si>
    <t>Rendement</t>
  </si>
  <si>
    <t>CAPEX</t>
  </si>
  <si>
    <t>Totaal inkomsten</t>
  </si>
  <si>
    <t>Totaal uitgaven</t>
  </si>
  <si>
    <t>Cash flow</t>
  </si>
  <si>
    <t>Cumulatieve cash flow</t>
  </si>
  <si>
    <t>Check of de liquide midellen in elk jaar positief zijn</t>
  </si>
  <si>
    <t>Check of het eigen vermogen in elk jaar positief is</t>
  </si>
  <si>
    <t>Check of de financiering overeen komt met investeringen</t>
  </si>
  <si>
    <t>.</t>
  </si>
  <si>
    <t>Cash</t>
  </si>
  <si>
    <t>Inkomsten en uitgaven</t>
  </si>
  <si>
    <t>Maximale jaarlijkse warmtevraag (GJ)</t>
  </si>
  <si>
    <t>Appartement gestapelde bouw</t>
  </si>
  <si>
    <t>nieuwbouw</t>
  </si>
  <si>
    <t>Leidingverliezen</t>
  </si>
  <si>
    <t>TOELICHTING</t>
  </si>
  <si>
    <t>1. Disclaimers</t>
  </si>
  <si>
    <t>2. Handleiding bij deze template</t>
  </si>
  <si>
    <t>Het is aanbevolen deze handleiding door te nemen voor gebruik van deze template.</t>
  </si>
  <si>
    <t>3. Begrippenlijst / Afkortingslijst</t>
  </si>
  <si>
    <t>=</t>
  </si>
  <si>
    <t>Voor het gebruik van deze template is een aparte handleiding geschreven. Deze is te vinden op energy.nl</t>
  </si>
  <si>
    <t>BAK</t>
  </si>
  <si>
    <t>Bijdragen aansluitkosten. Het bedrag dat aan het netbedrijf moet worden betaald voor de aanleg of de verzwaring van de aansluiting tussen de installatie van de verbruiker en de voedingsinstallaties van het netbedrijf. Soms is er daarnaast bij business case berekeningen óók nog een kostendekkingsbijdrage, en/of een onrendabele top die moet worden betaald.</t>
  </si>
  <si>
    <t>Alle investeringskosten</t>
  </si>
  <si>
    <t>Gelijk aan de CAPEX min de afschrijvingen</t>
  </si>
  <si>
    <t>Alle operationele kosten</t>
  </si>
  <si>
    <t>De Weighted Average Cost of Capital is de Engelstalige benaming voor de gewogen gemiddelde kosten van het vermogen van een bedrijf.</t>
  </si>
  <si>
    <t>VERSIEBEHEER</t>
  </si>
  <si>
    <t>Omschrijving</t>
  </si>
  <si>
    <t>Versie 1.0</t>
  </si>
  <si>
    <t>Publicatiedatum: 22-04-2020</t>
  </si>
  <si>
    <r>
      <t xml:space="preserve">Publicatiedatum: </t>
    </r>
    <r>
      <rPr>
        <b/>
        <sz val="11"/>
        <color rgb="FFFF0000"/>
        <rFont val="Calibri"/>
        <family val="2"/>
        <scheme val="minor"/>
      </rPr>
      <t>n.t.b.</t>
    </r>
  </si>
  <si>
    <t>Eerste draft versie TNO</t>
  </si>
  <si>
    <t>TNO Referentiemodel kostengebaseerde tarieven - INVOER WARMTE</t>
  </si>
  <si>
    <t>LEES DE HANDLEIDING VOOR GEBRUIK MODEL</t>
  </si>
  <si>
    <t>INVOER WARMTEVRAAG</t>
  </si>
  <si>
    <t>INVOER ALGEMENE PROJECTGEGEVENS</t>
  </si>
  <si>
    <t>INVOER AFSCHRIJVINGSTERMIJNEN</t>
  </si>
  <si>
    <t>INVOER CAPACITEIT BRON</t>
  </si>
  <si>
    <t>INVOER AANSLUITINGEN EN DRAAIUREN PER JAAR</t>
  </si>
  <si>
    <t>Draaiuren</t>
  </si>
  <si>
    <t>TNO Referentiemodel kostengebaseerde tarieven - INVOER KOSTEN</t>
  </si>
  <si>
    <t>INVOER CAPEX</t>
  </si>
  <si>
    <t>INVOER OPEX</t>
  </si>
  <si>
    <t>INVOER BRONNEN</t>
  </si>
  <si>
    <t>VASTE OPEX BRON</t>
  </si>
  <si>
    <t>CAPEX BRON</t>
  </si>
  <si>
    <t>VARIABELE OPEX BRON</t>
  </si>
  <si>
    <t>TNO Referentiemodel kostengebaseerde tarieven - CHECKS</t>
  </si>
  <si>
    <t>TNO Referentiemodel kostengebaseerde tarieven - Rekenoverzicht</t>
  </si>
  <si>
    <t>TNO Referentiemodel kostengebaseerde tarieven - Financiering</t>
  </si>
  <si>
    <t>OVERZICHT KOSTENINVOER</t>
  </si>
  <si>
    <t>REKENING WAARDE KAPITAALGOEDEREN</t>
  </si>
  <si>
    <t>Aflossingstermijn</t>
  </si>
  <si>
    <t>Startjaar</t>
  </si>
  <si>
    <t>HOOGTE LENINGEN EN SUBSIDIES</t>
  </si>
  <si>
    <t>Activa</t>
  </si>
  <si>
    <t>Passiva</t>
  </si>
  <si>
    <t>Verdere financieringsgegevens</t>
  </si>
  <si>
    <t>OVERZICHT VOORWAARDEN LENINGEN</t>
  </si>
  <si>
    <r>
      <t xml:space="preserve">Aan het TNO referentiemodel kostengebaseerde tarieven kunnen geen rechten worden ontleend. TNO kan geen enkele aansprakelijkheid aanvaarden </t>
    </r>
    <r>
      <rPr>
        <b/>
        <sz val="11"/>
        <color theme="1"/>
        <rFont val="Calibri"/>
        <family val="2"/>
        <scheme val="minor"/>
      </rPr>
      <t>voor schade als gevolg van eventuele onjuistheden en/of uitvoering of gebruik van de template.</t>
    </r>
  </si>
  <si>
    <t>Het referentiemodel geeft een eerste voorstel van hoe kostengebaseerde tarieven zouden uitwerken en is louter bedoeld voor discussie om deze daarna aan te scherpen en te verbeteren. Het template is een vereenvoudigde weergave van de werkelijkheid. Dit kan resulteren in foutieve interpretatie van de resultaten.</t>
  </si>
  <si>
    <t xml:space="preserve">	Het referentiemodel moet bijdragen aan kennis over kostengebaseerde tarieven in Nederland, transparantie en sturingsmogelijkheden. </t>
  </si>
  <si>
    <t>4. lijsten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</si>
</sst>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 &quot;€&quot;\ * #,##0.00_ ;_ &quot;€&quot;\ * \-#,##0.00_ ;_ &quot;€&quot;\ * &quot;-&quot;??_ ;_ @_ "/>
    <numFmt numFmtId="43" formatCode="_ * #,##0.00_ ;_ * \-#,##0.00_ ;_ * &quot;-&quot;??_ ;_ @_ "/>
    <numFmt numFmtId="164" formatCode="#,##0_);\(#,##0\);&quot;-  &quot;;&quot; &quot;@"/>
    <numFmt numFmtId="165" formatCode="0.00%_);\-0.00%_);&quot;-  &quot;;&quot; &quot;@"/>
    <numFmt numFmtId="166" formatCode="#,##0.0000_);\(#,##0.0000\);&quot;-  &quot;;&quot; &quot;@"/>
    <numFmt numFmtId="167" formatCode="dd\ mmm\ yyyy_);;&quot;-  &quot;;&quot; &quot;@"/>
    <numFmt numFmtId="168" formatCode="dd\ mmm\ yy_);;&quot;-  &quot;;&quot; &quot;@"/>
    <numFmt numFmtId="169" formatCode="#,##0_);\(#,##0\);&quot;-  &quot;;&quot; &quot;@&quot; &quot;"/>
    <numFmt numFmtId="170" formatCode="#,##0.0000_);\(#,##0.0000\);&quot;-  &quot;;&quot; &quot;@&quot; &quot;"/>
    <numFmt numFmtId="171" formatCode="dd\ mmm\ yy_);\(###0\);&quot;-  &quot;;&quot; &quot;@&quot; &quot;"/>
    <numFmt numFmtId="172" formatCode="_-* #,##0.00_-;_-* #,##0.00\-;_-* &quot;-&quot;??_-;_-@_-"/>
    <numFmt numFmtId="173" formatCode="#,##0.000"/>
    <numFmt numFmtId="174" formatCode="#,##0.0"/>
    <numFmt numFmtId="175" formatCode="&quot;€&quot;\ #,##0.00"/>
    <numFmt numFmtId="176" formatCode="&quot;€&quot;\ #,##0"/>
    <numFmt numFmtId="177" formatCode="\ #,##0\ &quot;uur&quot;"/>
    <numFmt numFmtId="178" formatCode="&quot;€&quot;\ #,##0.0"/>
    <numFmt numFmtId="179" formatCode="_ &quot;€&quot;\ * #,##0_ ;_ &quot;€&quot;\ * \-#,##0_ ;_ &quot;€&quot;\ * &quot;-&quot;??_ ;_ @_ "/>
    <numFmt numFmtId="180" formatCode="_ &quot;€&quot;\ * #,##0.0_ ;_ &quot;€&quot;\ * \-#,##0.0_ ;_ &quot;€&quot;\ * &quot;-&quot;??_ ;_ @_ "/>
    <numFmt numFmtId="181" formatCode="#,##0.0_);\(#,##0.0\);&quot;-  &quot;;&quot; &quot;@"/>
    <numFmt numFmtId="182" formatCode="0.0"/>
  </numFmts>
  <fonts count="5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sz val="11"/>
      <name val="Calibri"/>
      <family val="2"/>
      <scheme val="minor"/>
    </font>
    <font>
      <u/>
      <sz val="11"/>
      <color theme="1"/>
      <name val="Calibri"/>
      <family val="2"/>
      <scheme val="minor"/>
    </font>
    <font>
      <sz val="10"/>
      <name val="Arial"/>
      <family val="2"/>
    </font>
    <font>
      <sz val="8"/>
      <name val="Verdana"/>
      <family val="2"/>
    </font>
    <font>
      <sz val="11"/>
      <color indexed="8"/>
      <name val="Calibri"/>
      <family val="2"/>
    </font>
    <font>
      <sz val="10"/>
      <color indexed="9"/>
      <name val="Verdana"/>
      <family val="2"/>
    </font>
    <font>
      <sz val="8"/>
      <color indexed="8"/>
      <name val="Verdana"/>
      <family val="2"/>
    </font>
    <font>
      <sz val="8"/>
      <color indexed="25"/>
      <name val="Verdana"/>
      <family val="2"/>
    </font>
    <font>
      <sz val="7"/>
      <color indexed="24"/>
      <name val="Verdana"/>
      <family val="2"/>
    </font>
    <font>
      <sz val="14"/>
      <name val="Verdan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u/>
      <sz val="8"/>
      <color indexed="12"/>
      <name val="Verdana"/>
      <family val="2"/>
    </font>
    <font>
      <b/>
      <sz val="11"/>
      <color indexed="52"/>
      <name val="Calibri"/>
      <family val="2"/>
      <scheme val="minor"/>
    </font>
    <font>
      <sz val="11"/>
      <color indexed="60"/>
      <name val="Calibri"/>
      <family val="2"/>
      <scheme val="minor"/>
    </font>
    <font>
      <sz val="8"/>
      <color theme="0"/>
      <name val="Verdana"/>
      <family val="2"/>
    </font>
    <font>
      <sz val="8"/>
      <color rgb="FF275937"/>
      <name val="Verdana"/>
      <family val="2"/>
    </font>
    <font>
      <sz val="10"/>
      <name val="Calibri"/>
      <family val="2"/>
      <scheme val="minor"/>
    </font>
    <font>
      <sz val="11"/>
      <color rgb="FF00B0F0"/>
      <name val="Wingdings 2"/>
      <family val="1"/>
      <charset val="2"/>
    </font>
    <font>
      <sz val="10"/>
      <color indexed="8"/>
      <name val="Calibri"/>
      <family val="2"/>
    </font>
    <font>
      <sz val="10"/>
      <name val="Calibri"/>
      <family val="2"/>
    </font>
    <font>
      <b/>
      <sz val="18"/>
      <color rgb="FF275937"/>
      <name val="Calibri"/>
      <family val="2"/>
    </font>
    <font>
      <sz val="20"/>
      <color theme="0"/>
      <name val="Calibri"/>
      <family val="2"/>
    </font>
    <font>
      <sz val="16"/>
      <color rgb="FF1B3D26"/>
      <name val="Calibri"/>
      <family val="2"/>
      <scheme val="minor"/>
    </font>
    <font>
      <b/>
      <sz val="16"/>
      <color rgb="FF275937"/>
      <name val="Calibri"/>
      <family val="2"/>
      <scheme val="minor"/>
    </font>
    <font>
      <b/>
      <sz val="16"/>
      <color theme="3"/>
      <name val="Calibri"/>
      <family val="2"/>
      <scheme val="minor"/>
    </font>
    <font>
      <u/>
      <sz val="8"/>
      <color theme="11"/>
      <name val="Verdana"/>
      <family val="2"/>
    </font>
    <font>
      <sz val="10"/>
      <color rgb="FFFA7D00"/>
      <name val="Calibri"/>
      <family val="2"/>
      <scheme val="minor"/>
    </font>
    <font>
      <sz val="10"/>
      <color theme="1" tint="0.24994659260841701"/>
      <name val="Calibri"/>
      <family val="2"/>
    </font>
    <font>
      <sz val="11"/>
      <color theme="0" tint="-0.14999847407452621"/>
      <name val="Calibri"/>
      <family val="2"/>
      <scheme val="minor"/>
    </font>
    <font>
      <b/>
      <sz val="16"/>
      <color theme="1"/>
      <name val="Calibri"/>
      <family val="2"/>
      <scheme val="minor"/>
    </font>
    <font>
      <sz val="8"/>
      <name val="Calibri"/>
      <family val="2"/>
      <scheme val="minor"/>
    </font>
    <font>
      <sz val="11"/>
      <color theme="7" tint="0.59999389629810485"/>
      <name val="Calibri"/>
      <family val="2"/>
      <scheme val="minor"/>
    </font>
    <font>
      <b/>
      <sz val="11"/>
      <name val="Calibri"/>
      <family val="2"/>
      <scheme val="minor"/>
    </font>
    <font>
      <b/>
      <sz val="30"/>
      <color theme="1"/>
      <name val="Calibri"/>
      <family val="2"/>
      <scheme val="minor"/>
    </font>
    <font>
      <sz val="16"/>
      <color theme="1"/>
      <name val="Calibri"/>
      <family val="2"/>
      <scheme val="minor"/>
    </font>
    <font>
      <b/>
      <sz val="17"/>
      <color theme="1"/>
      <name val="Calibri"/>
      <family val="2"/>
      <scheme val="minor"/>
    </font>
    <font>
      <b/>
      <sz val="11"/>
      <color theme="3"/>
      <name val="Calibri"/>
      <family val="2"/>
      <scheme val="minor"/>
    </font>
    <font>
      <b/>
      <i/>
      <sz val="11"/>
      <color theme="1"/>
      <name val="Calibri"/>
      <family val="2"/>
      <scheme val="minor"/>
    </font>
    <font>
      <b/>
      <sz val="11"/>
      <color rgb="FFFF0000"/>
      <name val="Calibri"/>
      <family val="2"/>
      <scheme val="minor"/>
    </font>
    <font>
      <b/>
      <sz val="22"/>
      <color theme="0"/>
      <name val="Calibri"/>
      <family val="2"/>
      <scheme val="minor"/>
    </font>
    <font>
      <sz val="22"/>
      <color theme="1"/>
      <name val="Calibri"/>
      <family val="2"/>
      <scheme val="minor"/>
    </font>
    <font>
      <sz val="11"/>
      <color theme="4"/>
      <name val="Calibri"/>
      <family val="2"/>
      <scheme val="minor"/>
    </font>
  </fonts>
  <fills count="44">
    <fill>
      <patternFill patternType="none"/>
    </fill>
    <fill>
      <patternFill patternType="gray125"/>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2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4"/>
        <bgColor indexed="64"/>
      </patternFill>
    </fill>
    <fill>
      <patternFill patternType="solid">
        <fgColor theme="2" tint="-9.9978637043366805E-2"/>
        <bgColor indexed="64"/>
      </patternFill>
    </fill>
    <fill>
      <patternFill patternType="solid">
        <fgColor rgb="FFF7FBE1"/>
        <bgColor indexed="64"/>
      </patternFill>
    </fill>
    <fill>
      <patternFill patternType="solid">
        <fgColor theme="0" tint="-4.9989318521683403E-2"/>
        <bgColor indexed="64"/>
      </patternFill>
    </fill>
    <fill>
      <patternFill patternType="solid">
        <fgColor rgb="FFF1F8C8"/>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bgColor indexed="64"/>
      </patternFill>
    </fill>
    <fill>
      <patternFill patternType="solid">
        <fgColor theme="6" tint="0.39997558519241921"/>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dashed">
        <color indexed="25"/>
      </top>
      <bottom style="dashed">
        <color indexed="25"/>
      </bottom>
      <diagonal/>
    </border>
    <border>
      <left/>
      <right/>
      <top/>
      <bottom style="double">
        <color indexed="52"/>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4"/>
      </left>
      <right/>
      <top style="thin">
        <color indexed="24"/>
      </top>
      <bottom style="thin">
        <color indexed="24"/>
      </bottom>
      <diagonal/>
    </border>
    <border>
      <left/>
      <right/>
      <top style="thin">
        <color indexed="62"/>
      </top>
      <bottom style="double">
        <color indexed="62"/>
      </bottom>
      <diagonal/>
    </border>
    <border>
      <left/>
      <right/>
      <top style="thin">
        <color theme="2" tint="-9.9948118533890809E-2"/>
      </top>
      <bottom style="thin">
        <color theme="2" tint="-9.9948118533890809E-2"/>
      </bottom>
      <diagonal/>
    </border>
    <border>
      <left/>
      <right/>
      <top style="thin">
        <color theme="0" tint="-0.14996795556505021"/>
      </top>
      <bottom style="thin">
        <color theme="0" tint="-0.14996795556505021"/>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bottom style="thin">
        <color indexed="64"/>
      </bottom>
      <diagonal/>
    </border>
    <border>
      <left style="hair">
        <color theme="0" tint="-0.24994659260841701"/>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s>
  <cellStyleXfs count="110">
    <xf numFmtId="0" fontId="0" fillId="0" borderId="0"/>
    <xf numFmtId="9" fontId="1" fillId="0" borderId="0" applyFont="0" applyFill="0" applyBorder="0" applyAlignment="0" applyProtection="0"/>
    <xf numFmtId="0" fontId="6" fillId="4"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6"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164" fontId="1" fillId="0" borderId="0" applyFont="0" applyFill="0" applyBorder="0" applyProtection="0">
      <alignment vertical="top"/>
    </xf>
    <xf numFmtId="164" fontId="1"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4" fontId="15" fillId="0" borderId="0" applyFont="0" applyFill="0" applyBorder="0" applyProtection="0">
      <alignment vertical="top"/>
    </xf>
    <xf numFmtId="169" fontId="1" fillId="0" borderId="0" applyFont="0" applyFill="0" applyBorder="0" applyProtection="0">
      <alignment vertical="top"/>
    </xf>
    <xf numFmtId="169" fontId="1" fillId="0" borderId="0" applyFont="0" applyFill="0" applyBorder="0" applyProtection="0">
      <alignment vertical="top"/>
    </xf>
    <xf numFmtId="170" fontId="1" fillId="0" borderId="0" applyFont="0" applyFill="0" applyBorder="0" applyProtection="0">
      <alignment vertical="top"/>
    </xf>
    <xf numFmtId="171" fontId="1" fillId="0" borderId="0" applyFont="0" applyFill="0" applyBorder="0" applyProtection="0">
      <alignment vertical="top"/>
    </xf>
    <xf numFmtId="164" fontId="11" fillId="0" borderId="0" applyNumberFormat="0" applyFill="0" applyBorder="0" applyAlignment="0" applyProtection="0">
      <alignment vertical="top"/>
    </xf>
    <xf numFmtId="164" fontId="1" fillId="0" borderId="0" applyFont="0" applyFill="0" applyBorder="0" applyProtection="0">
      <alignment vertical="top"/>
    </xf>
    <xf numFmtId="0" fontId="16" fillId="10" borderId="0" applyNumberFormat="0" applyAlignment="0">
      <alignment vertical="top"/>
    </xf>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2" borderId="0" applyNumberFormat="0" applyBorder="0" applyAlignment="0" applyProtection="0"/>
    <xf numFmtId="0" fontId="10" fillId="27" borderId="0" applyNumberFormat="0" applyBorder="0" applyAlignment="0" applyProtection="0"/>
    <xf numFmtId="0" fontId="28" fillId="15" borderId="1" applyNumberFormat="0" applyAlignment="0" applyProtection="0"/>
    <xf numFmtId="2" fontId="19" fillId="10" borderId="6" applyNumberFormat="0" applyFont="0" applyAlignment="0">
      <alignment horizontal="right" vertical="top"/>
    </xf>
    <xf numFmtId="0" fontId="23" fillId="0" borderId="7" applyNumberFormat="0" applyFill="0" applyAlignment="0" applyProtection="0"/>
    <xf numFmtId="0" fontId="2" fillId="13" borderId="0" applyNumberFormat="0" applyBorder="0" applyAlignment="0" applyProtection="0"/>
    <xf numFmtId="0" fontId="27" fillId="10" borderId="0" applyNumberFormat="0" applyFont="0" applyFill="0" applyBorder="0" applyAlignment="0" applyProtection="0">
      <alignment vertical="top"/>
    </xf>
    <xf numFmtId="173" fontId="43" fillId="28" borderId="16" applyNumberFormat="0" applyAlignment="0">
      <alignment horizontal="right" vertical="top" wrapText="1"/>
      <protection locked="0"/>
    </xf>
    <xf numFmtId="0" fontId="4" fillId="15" borderId="1" applyNumberFormat="0" applyAlignment="0" applyProtection="0"/>
    <xf numFmtId="43" fontId="16" fillId="0" borderId="0" applyFont="0" applyFill="0" applyBorder="0" applyAlignment="0" applyProtection="0"/>
    <xf numFmtId="172" fontId="17" fillId="0" borderId="0" applyFon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8" fillId="29" borderId="0" applyNumberFormat="0">
      <alignment vertical="top"/>
    </xf>
    <xf numFmtId="174" fontId="19" fillId="30" borderId="6" applyNumberFormat="0" applyFont="0" applyBorder="0" applyAlignment="0">
      <alignment horizontal="right" vertical="top"/>
    </xf>
    <xf numFmtId="0" fontId="29" fillId="2" borderId="0" applyNumberFormat="0" applyFont="0" applyBorder="0" applyAlignment="0" applyProtection="0"/>
    <xf numFmtId="0" fontId="17" fillId="5" borderId="4" applyNumberFormat="0" applyFont="0" applyAlignment="0" applyProtection="0"/>
    <xf numFmtId="0" fontId="21" fillId="10" borderId="0" applyNumberFormat="0" applyAlignment="0">
      <alignment horizontal="right" vertical="top"/>
    </xf>
    <xf numFmtId="0" fontId="3" fillId="12" borderId="0" applyNumberFormat="0" applyBorder="0" applyAlignment="0" applyProtection="0"/>
    <xf numFmtId="9" fontId="15" fillId="0" borderId="0" applyFont="0" applyFill="0" applyBorder="0" applyAlignment="0" applyProtection="0"/>
    <xf numFmtId="3" fontId="18" fillId="10" borderId="0" applyNumberFormat="0" applyFill="0" applyBorder="0" applyAlignment="0" applyProtection="0">
      <alignment horizontal="right" vertical="top"/>
    </xf>
    <xf numFmtId="0" fontId="22" fillId="10" borderId="12" applyNumberFormat="0" applyFill="0" applyBorder="0" applyAlignment="0">
      <alignment vertical="center" wrapText="1"/>
    </xf>
    <xf numFmtId="0" fontId="30" fillId="10" borderId="0">
      <alignment horizontal="left" vertical="top"/>
      <protection hidden="1"/>
    </xf>
    <xf numFmtId="0" fontId="15" fillId="0" borderId="0"/>
    <xf numFmtId="0" fontId="1" fillId="0" borderId="0"/>
    <xf numFmtId="3" fontId="31" fillId="0" borderId="8" applyNumberFormat="0" applyAlignment="0">
      <alignment vertical="top" wrapText="1"/>
    </xf>
    <xf numFmtId="3" fontId="20" fillId="10" borderId="8" applyNumberFormat="0">
      <alignment vertical="center" wrapText="1"/>
    </xf>
    <xf numFmtId="3" fontId="34" fillId="31" borderId="14" applyNumberFormat="0" applyAlignment="0">
      <alignment vertical="top"/>
    </xf>
    <xf numFmtId="0" fontId="41" fillId="10" borderId="0" applyNumberFormat="0" applyFill="0" applyBorder="0" applyAlignment="0" applyProtection="0">
      <alignment vertical="top"/>
    </xf>
    <xf numFmtId="0" fontId="35" fillId="31" borderId="14" applyNumberFormat="0" applyAlignment="0">
      <alignment vertical="center"/>
    </xf>
    <xf numFmtId="0" fontId="37" fillId="34" borderId="0" applyNumberFormat="0" applyBorder="0" applyAlignment="0">
      <alignment vertical="top"/>
    </xf>
    <xf numFmtId="0" fontId="36" fillId="9" borderId="0" applyNumberFormat="0" applyBorder="0" applyAlignment="0"/>
    <xf numFmtId="0" fontId="9" fillId="0" borderId="13" applyNumberFormat="0" applyFill="0" applyAlignment="0" applyProtection="0"/>
    <xf numFmtId="0" fontId="5" fillId="15" borderId="2" applyNumberFormat="0" applyAlignment="0" applyProtection="0"/>
    <xf numFmtId="2" fontId="33" fillId="32" borderId="17" applyNumberFormat="0" applyAlignment="0">
      <alignment horizontal="center" vertical="center"/>
      <protection hidden="1"/>
    </xf>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9" fontId="15" fillId="0" borderId="0" applyFont="0" applyFill="0" applyBorder="0" applyAlignment="0" applyProtection="0"/>
    <xf numFmtId="0" fontId="1" fillId="0" borderId="0"/>
    <xf numFmtId="3" fontId="35" fillId="31" borderId="14" applyNumberFormat="0" applyBorder="0" applyAlignment="0">
      <alignment vertical="top"/>
    </xf>
    <xf numFmtId="3" fontId="39" fillId="10" borderId="0" applyNumberFormat="0" applyBorder="0">
      <alignment horizontal="left" vertical="center"/>
    </xf>
    <xf numFmtId="3" fontId="38" fillId="10" borderId="0" applyBorder="0">
      <alignment horizontal="left" vertical="center"/>
    </xf>
    <xf numFmtId="3" fontId="40" fillId="10" borderId="0" applyBorder="0">
      <alignment horizontal="left" vertical="center"/>
    </xf>
    <xf numFmtId="174" fontId="32" fillId="33" borderId="15" applyNumberFormat="0" applyBorder="0" applyAlignment="0">
      <alignment horizontal="right" vertical="center"/>
    </xf>
    <xf numFmtId="0" fontId="42" fillId="3" borderId="1"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Protection="0">
      <alignment vertical="top"/>
    </xf>
    <xf numFmtId="164" fontId="1" fillId="0" borderId="0" applyFont="0" applyFill="0" applyBorder="0" applyProtection="0">
      <alignment vertical="top"/>
    </xf>
    <xf numFmtId="164" fontId="1" fillId="0" borderId="0" applyFont="0" applyFill="0" applyBorder="0" applyProtection="0">
      <alignment vertical="top"/>
    </xf>
    <xf numFmtId="44" fontId="1" fillId="0" borderId="0" applyFont="0" applyFill="0" applyBorder="0" applyAlignment="0" applyProtection="0"/>
    <xf numFmtId="164" fontId="1" fillId="0" borderId="0" applyFont="0" applyFill="0" applyBorder="0" applyProtection="0">
      <alignment vertical="top"/>
    </xf>
    <xf numFmtId="164" fontId="1" fillId="0" borderId="0" applyFont="0" applyFill="0" applyBorder="0" applyProtection="0">
      <alignment vertical="top"/>
    </xf>
    <xf numFmtId="164" fontId="11" fillId="0" borderId="0" applyNumberFormat="0" applyFill="0" applyBorder="0" applyAlignment="0" applyProtection="0">
      <alignment vertical="top"/>
    </xf>
    <xf numFmtId="43" fontId="16" fillId="0" borderId="0" applyFont="0" applyFill="0" applyBorder="0" applyAlignment="0" applyProtection="0"/>
    <xf numFmtId="0" fontId="1" fillId="0" borderId="0"/>
    <xf numFmtId="44" fontId="1" fillId="0" borderId="0" applyFont="0" applyFill="0" applyBorder="0" applyAlignment="0" applyProtection="0"/>
  </cellStyleXfs>
  <cellXfs count="206">
    <xf numFmtId="0" fontId="0" fillId="0" borderId="0" xfId="0"/>
    <xf numFmtId="0" fontId="9" fillId="0" borderId="0" xfId="0" applyFont="1"/>
    <xf numFmtId="164" fontId="0" fillId="0" borderId="0" xfId="8" applyFont="1">
      <alignment vertical="top"/>
    </xf>
    <xf numFmtId="164" fontId="9" fillId="0" borderId="0" xfId="8" applyFont="1">
      <alignment vertical="top"/>
    </xf>
    <xf numFmtId="164" fontId="13" fillId="0" borderId="0" xfId="8" applyFont="1">
      <alignment vertical="top"/>
    </xf>
    <xf numFmtId="164" fontId="12" fillId="0" borderId="0" xfId="8" applyFont="1">
      <alignment vertical="top"/>
    </xf>
    <xf numFmtId="164" fontId="44" fillId="0" borderId="0" xfId="8" applyFont="1">
      <alignment vertical="top"/>
    </xf>
    <xf numFmtId="0" fontId="0" fillId="0" borderId="5" xfId="0" applyBorder="1" applyAlignment="1">
      <alignment wrapText="1"/>
    </xf>
    <xf numFmtId="0" fontId="45" fillId="0" borderId="0" xfId="0" applyFont="1"/>
    <xf numFmtId="175" fontId="0" fillId="0" borderId="0" xfId="0" applyNumberFormat="1"/>
    <xf numFmtId="0" fontId="47" fillId="0" borderId="0" xfId="0" applyFont="1"/>
    <xf numFmtId="0" fontId="13" fillId="0" borderId="0" xfId="0" applyFont="1"/>
    <xf numFmtId="164" fontId="13" fillId="0" borderId="0" xfId="20" applyFont="1">
      <alignment vertical="top"/>
    </xf>
    <xf numFmtId="164" fontId="12" fillId="0" borderId="0" xfId="20" applyFont="1" applyBorder="1">
      <alignment vertical="top"/>
    </xf>
    <xf numFmtId="164" fontId="0" fillId="0" borderId="0" xfId="20" applyFont="1" applyBorder="1">
      <alignment vertical="top"/>
    </xf>
    <xf numFmtId="164" fontId="9" fillId="0" borderId="0" xfId="102" applyFont="1">
      <alignment vertical="top"/>
    </xf>
    <xf numFmtId="164" fontId="13" fillId="0" borderId="0" xfId="102" applyFont="1">
      <alignment vertical="top"/>
    </xf>
    <xf numFmtId="164" fontId="0" fillId="0" borderId="0" xfId="102" applyFont="1">
      <alignment vertical="top"/>
    </xf>
    <xf numFmtId="0" fontId="0" fillId="0" borderId="5" xfId="0" applyBorder="1"/>
    <xf numFmtId="164" fontId="0" fillId="0" borderId="0" xfId="101" applyFont="1">
      <alignment vertical="top"/>
    </xf>
    <xf numFmtId="164" fontId="13" fillId="0" borderId="0" xfId="101" applyFont="1">
      <alignment vertical="top"/>
    </xf>
    <xf numFmtId="164" fontId="12" fillId="0" borderId="0" xfId="101" applyFont="1" applyBorder="1">
      <alignment vertical="top"/>
    </xf>
    <xf numFmtId="164" fontId="0" fillId="0" borderId="0" xfId="101" applyFont="1" applyBorder="1">
      <alignment vertical="top"/>
    </xf>
    <xf numFmtId="164" fontId="0" fillId="0" borderId="0" xfId="101" applyFont="1" applyFill="1">
      <alignment vertical="top"/>
    </xf>
    <xf numFmtId="164" fontId="0" fillId="0" borderId="0" xfId="101" applyFont="1" applyAlignment="1">
      <alignment vertical="top" wrapText="1"/>
    </xf>
    <xf numFmtId="0" fontId="0" fillId="36" borderId="0" xfId="0" applyFill="1"/>
    <xf numFmtId="0" fontId="13" fillId="36" borderId="0" xfId="0" applyFont="1" applyFill="1"/>
    <xf numFmtId="176" fontId="0" fillId="0" borderId="0" xfId="0" applyNumberFormat="1"/>
    <xf numFmtId="175" fontId="0" fillId="36" borderId="0" xfId="0" applyNumberFormat="1" applyFill="1"/>
    <xf numFmtId="164" fontId="13" fillId="0" borderId="5" xfId="8" applyFont="1" applyBorder="1">
      <alignment vertical="top"/>
    </xf>
    <xf numFmtId="164" fontId="0" fillId="0" borderId="5" xfId="8" applyFont="1" applyBorder="1">
      <alignment vertical="top"/>
    </xf>
    <xf numFmtId="164" fontId="0" fillId="0" borderId="0" xfId="8" applyFont="1" applyAlignment="1">
      <alignment horizontal="left" vertical="top" indent="2"/>
    </xf>
    <xf numFmtId="0" fontId="0" fillId="0" borderId="0" xfId="0" applyAlignment="1">
      <alignment horizontal="left" indent="2"/>
    </xf>
    <xf numFmtId="164" fontId="0" fillId="0" borderId="0" xfId="8" applyFont="1" applyAlignment="1">
      <alignment horizontal="left" vertical="top"/>
    </xf>
    <xf numFmtId="0" fontId="0" fillId="36" borderId="5" xfId="0" applyFill="1" applyBorder="1"/>
    <xf numFmtId="176" fontId="48" fillId="36" borderId="0" xfId="0" applyNumberFormat="1" applyFont="1" applyFill="1"/>
    <xf numFmtId="176" fontId="9" fillId="36" borderId="0" xfId="0" applyNumberFormat="1" applyFont="1" applyFill="1"/>
    <xf numFmtId="164" fontId="48" fillId="0" borderId="0" xfId="8" applyFont="1">
      <alignment vertical="top"/>
    </xf>
    <xf numFmtId="164" fontId="48" fillId="0" borderId="0" xfId="20" applyFont="1">
      <alignment vertical="top"/>
    </xf>
    <xf numFmtId="164" fontId="12" fillId="0" borderId="0" xfId="20" applyFont="1" applyFill="1" applyBorder="1">
      <alignment vertical="top"/>
    </xf>
    <xf numFmtId="164" fontId="48" fillId="0" borderId="0" xfId="20" applyFont="1" applyFill="1">
      <alignment vertical="top"/>
    </xf>
    <xf numFmtId="176" fontId="9" fillId="0" borderId="0" xfId="0" applyNumberFormat="1" applyFont="1"/>
    <xf numFmtId="175" fontId="9" fillId="36" borderId="0" xfId="0" applyNumberFormat="1" applyFont="1" applyFill="1"/>
    <xf numFmtId="164" fontId="13" fillId="0" borderId="0" xfId="101" applyFont="1" applyBorder="1">
      <alignment vertical="top"/>
    </xf>
    <xf numFmtId="164" fontId="13" fillId="0" borderId="5" xfId="20" applyFont="1" applyBorder="1">
      <alignment vertical="top"/>
    </xf>
    <xf numFmtId="164" fontId="13" fillId="0" borderId="0" xfId="20" applyFont="1" applyFill="1">
      <alignment vertical="top"/>
    </xf>
    <xf numFmtId="0" fontId="49" fillId="0" borderId="0" xfId="0" applyFont="1"/>
    <xf numFmtId="164" fontId="0" fillId="0" borderId="0" xfId="20" applyFont="1" applyFill="1" applyBorder="1">
      <alignment vertical="top"/>
    </xf>
    <xf numFmtId="164" fontId="0" fillId="0" borderId="0" xfId="101" applyFont="1" applyFill="1" applyAlignment="1">
      <alignment vertical="top" wrapText="1"/>
    </xf>
    <xf numFmtId="164" fontId="13" fillId="0" borderId="0" xfId="101" applyFont="1" applyFill="1">
      <alignment vertical="top"/>
    </xf>
    <xf numFmtId="0" fontId="9" fillId="36" borderId="0" xfId="0" applyFont="1" applyFill="1"/>
    <xf numFmtId="0" fontId="45" fillId="0" borderId="5" xfId="0" applyFont="1" applyBorder="1"/>
    <xf numFmtId="164" fontId="0" fillId="0" borderId="5" xfId="20" applyFont="1" applyBorder="1">
      <alignment vertical="top"/>
    </xf>
    <xf numFmtId="164" fontId="51" fillId="0" borderId="0" xfId="102" applyFont="1">
      <alignment vertical="top"/>
    </xf>
    <xf numFmtId="0" fontId="0" fillId="0" borderId="0" xfId="0" applyAlignment="1">
      <alignment horizontal="left" indent="1"/>
    </xf>
    <xf numFmtId="0" fontId="9" fillId="0" borderId="0" xfId="0" applyFont="1" applyAlignment="1">
      <alignment horizontal="left" indent="1"/>
    </xf>
    <xf numFmtId="164" fontId="44" fillId="0" borderId="0" xfId="8" applyFont="1" applyFill="1">
      <alignment vertical="top"/>
    </xf>
    <xf numFmtId="164" fontId="9" fillId="0" borderId="0" xfId="8" applyFont="1" applyFill="1">
      <alignment vertical="top"/>
    </xf>
    <xf numFmtId="164" fontId="50" fillId="0" borderId="0" xfId="8" applyFont="1">
      <alignment vertical="top"/>
    </xf>
    <xf numFmtId="2" fontId="0" fillId="36" borderId="0" xfId="0" applyNumberFormat="1" applyFill="1"/>
    <xf numFmtId="44" fontId="0" fillId="0" borderId="0" xfId="103" applyFont="1"/>
    <xf numFmtId="0" fontId="0" fillId="37" borderId="0" xfId="0" applyFill="1"/>
    <xf numFmtId="44" fontId="0" fillId="36" borderId="0" xfId="103" applyFont="1" applyFill="1"/>
    <xf numFmtId="179" fontId="0" fillId="36" borderId="5" xfId="103" applyNumberFormat="1" applyFont="1" applyFill="1" applyBorder="1"/>
    <xf numFmtId="44" fontId="0" fillId="0" borderId="0" xfId="0" applyNumberFormat="1"/>
    <xf numFmtId="164" fontId="51" fillId="0" borderId="0" xfId="102" applyFont="1" applyFill="1">
      <alignment vertical="top"/>
    </xf>
    <xf numFmtId="179" fontId="0" fillId="0" borderId="0" xfId="103" applyNumberFormat="1" applyFont="1"/>
    <xf numFmtId="179" fontId="0" fillId="0" borderId="0" xfId="0" applyNumberFormat="1"/>
    <xf numFmtId="179" fontId="0" fillId="36" borderId="0" xfId="103" applyNumberFormat="1" applyFont="1" applyFill="1"/>
    <xf numFmtId="179" fontId="0" fillId="36" borderId="0" xfId="0" applyNumberFormat="1" applyFill="1"/>
    <xf numFmtId="179" fontId="9" fillId="36" borderId="0" xfId="103" applyNumberFormat="1" applyFont="1" applyFill="1"/>
    <xf numFmtId="179" fontId="1" fillId="36" borderId="0" xfId="103" applyNumberFormat="1" applyFont="1" applyFill="1"/>
    <xf numFmtId="0" fontId="0" fillId="9" borderId="0" xfId="0" applyFill="1"/>
    <xf numFmtId="0" fontId="9" fillId="9" borderId="0" xfId="0" applyFont="1" applyFill="1"/>
    <xf numFmtId="179" fontId="1" fillId="0" borderId="0" xfId="103" applyNumberFormat="1" applyFont="1"/>
    <xf numFmtId="10" fontId="9" fillId="36" borderId="0" xfId="0" applyNumberFormat="1" applyFont="1" applyFill="1"/>
    <xf numFmtId="164" fontId="1" fillId="0" borderId="0" xfId="102" applyFont="1">
      <alignment vertical="top"/>
    </xf>
    <xf numFmtId="179" fontId="9" fillId="36" borderId="0" xfId="0" applyNumberFormat="1" applyFont="1" applyFill="1"/>
    <xf numFmtId="178" fontId="0" fillId="0" borderId="0" xfId="0" applyNumberFormat="1"/>
    <xf numFmtId="175" fontId="0" fillId="36" borderId="0" xfId="103" applyNumberFormat="1" applyFont="1" applyFill="1"/>
    <xf numFmtId="44" fontId="9" fillId="36" borderId="0" xfId="103" applyFont="1" applyFill="1"/>
    <xf numFmtId="0" fontId="0" fillId="0" borderId="0" xfId="0" applyFill="1"/>
    <xf numFmtId="0" fontId="9" fillId="0" borderId="0" xfId="0" applyFont="1" applyFill="1"/>
    <xf numFmtId="179" fontId="0" fillId="0" borderId="0" xfId="103" applyNumberFormat="1" applyFont="1" applyFill="1"/>
    <xf numFmtId="2" fontId="0" fillId="35" borderId="28" xfId="0" applyNumberFormat="1" applyFill="1" applyBorder="1"/>
    <xf numFmtId="164" fontId="0" fillId="42" borderId="0" xfId="101" applyFont="1" applyFill="1">
      <alignment vertical="top"/>
    </xf>
    <xf numFmtId="164" fontId="9" fillId="36" borderId="0" xfId="8" applyFont="1" applyFill="1">
      <alignment vertical="top"/>
    </xf>
    <xf numFmtId="176" fontId="9" fillId="0" borderId="0" xfId="0" applyNumberFormat="1" applyFont="1" applyFill="1"/>
    <xf numFmtId="164" fontId="56" fillId="39" borderId="0" xfId="104" applyFont="1" applyFill="1">
      <alignment vertical="top"/>
    </xf>
    <xf numFmtId="177" fontId="0" fillId="35" borderId="20" xfId="0" applyNumberFormat="1" applyFill="1" applyBorder="1"/>
    <xf numFmtId="0" fontId="9" fillId="0" borderId="0" xfId="0" applyFont="1" applyBorder="1"/>
    <xf numFmtId="0" fontId="0" fillId="43" borderId="5" xfId="0" applyFill="1" applyBorder="1" applyAlignment="1">
      <alignment wrapText="1"/>
    </xf>
    <xf numFmtId="0" fontId="0" fillId="35" borderId="23" xfId="0" applyFill="1" applyBorder="1"/>
    <xf numFmtId="0" fontId="49" fillId="41" borderId="5" xfId="0" applyFont="1" applyFill="1" applyBorder="1"/>
    <xf numFmtId="0" fontId="0" fillId="35" borderId="22" xfId="0" applyFill="1" applyBorder="1"/>
    <xf numFmtId="0" fontId="0" fillId="35" borderId="24" xfId="0" applyFill="1" applyBorder="1"/>
    <xf numFmtId="0" fontId="0" fillId="35" borderId="20" xfId="0" applyFill="1" applyBorder="1"/>
    <xf numFmtId="0" fontId="0" fillId="42" borderId="0" xfId="0" applyFill="1"/>
    <xf numFmtId="0" fontId="53" fillId="42" borderId="0" xfId="0" applyFont="1" applyFill="1"/>
    <xf numFmtId="0" fontId="9" fillId="42" borderId="0" xfId="0" applyFont="1" applyFill="1"/>
    <xf numFmtId="1" fontId="9" fillId="36" borderId="0" xfId="0" applyNumberFormat="1" applyFont="1" applyFill="1"/>
    <xf numFmtId="0" fontId="0" fillId="43" borderId="5" xfId="0" applyFill="1" applyBorder="1"/>
    <xf numFmtId="0" fontId="0" fillId="35" borderId="26" xfId="0" applyFill="1" applyBorder="1"/>
    <xf numFmtId="0" fontId="0" fillId="35" borderId="28" xfId="0" applyFill="1" applyBorder="1"/>
    <xf numFmtId="9" fontId="0" fillId="35" borderId="28" xfId="1" applyFont="1" applyFill="1" applyBorder="1"/>
    <xf numFmtId="182" fontId="0" fillId="35" borderId="20" xfId="0" applyNumberFormat="1" applyFill="1" applyBorder="1"/>
    <xf numFmtId="164" fontId="55" fillId="39" borderId="0" xfId="104" applyFont="1" applyFill="1">
      <alignment vertical="top"/>
    </xf>
    <xf numFmtId="0" fontId="0" fillId="0" borderId="0" xfId="0" quotePrefix="1"/>
    <xf numFmtId="164" fontId="0" fillId="0" borderId="0" xfId="104" quotePrefix="1" applyFont="1">
      <alignment vertical="top"/>
    </xf>
    <xf numFmtId="0" fontId="0" fillId="41" borderId="5" xfId="0" applyFill="1" applyBorder="1"/>
    <xf numFmtId="0" fontId="53" fillId="0" borderId="0" xfId="0" applyFont="1" applyFill="1" applyBorder="1"/>
    <xf numFmtId="164" fontId="56" fillId="39" borderId="0" xfId="105" applyFont="1" applyFill="1">
      <alignment vertical="top"/>
    </xf>
    <xf numFmtId="0" fontId="0" fillId="35" borderId="21" xfId="0" applyFill="1" applyBorder="1"/>
    <xf numFmtId="2" fontId="0" fillId="35" borderId="22" xfId="0" applyNumberFormat="1" applyFill="1" applyBorder="1"/>
    <xf numFmtId="164" fontId="0" fillId="0" borderId="0" xfId="104" applyFont="1">
      <alignment vertical="top"/>
    </xf>
    <xf numFmtId="164" fontId="0" fillId="0" borderId="0" xfId="104" applyFont="1" applyFill="1">
      <alignment vertical="top"/>
    </xf>
    <xf numFmtId="164" fontId="13" fillId="0" borderId="0" xfId="104" applyFont="1">
      <alignment vertical="top"/>
    </xf>
    <xf numFmtId="164" fontId="0" fillId="0" borderId="0" xfId="104" applyFont="1" applyBorder="1">
      <alignment vertical="top"/>
    </xf>
    <xf numFmtId="164" fontId="54" fillId="0" borderId="0" xfId="104" applyFont="1">
      <alignment vertical="top"/>
    </xf>
    <xf numFmtId="164" fontId="14" fillId="0" borderId="0" xfId="104" applyFont="1">
      <alignment vertical="top"/>
    </xf>
    <xf numFmtId="164" fontId="14" fillId="0" borderId="0" xfId="104" applyFont="1" applyFill="1" applyBorder="1">
      <alignment vertical="top"/>
    </xf>
    <xf numFmtId="164" fontId="0" fillId="0" borderId="0" xfId="104" applyFont="1">
      <alignment vertical="top"/>
    </xf>
    <xf numFmtId="49" fontId="0" fillId="0" borderId="0" xfId="104" applyNumberFormat="1" applyFont="1" applyBorder="1" applyAlignment="1">
      <alignment vertical="top" wrapText="1"/>
    </xf>
    <xf numFmtId="49" fontId="0" fillId="0" borderId="19" xfId="104" applyNumberFormat="1" applyFont="1" applyBorder="1" applyAlignment="1">
      <alignment vertical="top" wrapText="1"/>
    </xf>
    <xf numFmtId="0" fontId="53" fillId="0" borderId="0" xfId="0" applyFont="1"/>
    <xf numFmtId="0" fontId="0" fillId="41" borderId="0" xfId="0" applyFill="1"/>
    <xf numFmtId="164" fontId="52" fillId="0" borderId="0" xfId="105" applyFont="1" applyFill="1">
      <alignment vertical="top"/>
    </xf>
    <xf numFmtId="0" fontId="0" fillId="35" borderId="27" xfId="0" applyFill="1" applyBorder="1"/>
    <xf numFmtId="164" fontId="0" fillId="0" borderId="0" xfId="105" applyFont="1" applyFill="1" applyAlignment="1">
      <alignment horizontal="left" vertical="top" indent="1"/>
    </xf>
    <xf numFmtId="164" fontId="55" fillId="39" borderId="0" xfId="105" applyFont="1" applyFill="1">
      <alignment vertical="top"/>
    </xf>
    <xf numFmtId="0" fontId="0" fillId="35" borderId="25" xfId="0" applyFill="1" applyBorder="1"/>
    <xf numFmtId="176" fontId="0" fillId="35" borderId="28" xfId="0" applyNumberFormat="1" applyFill="1" applyBorder="1"/>
    <xf numFmtId="0" fontId="57" fillId="36" borderId="0" xfId="0" applyFont="1" applyFill="1" applyBorder="1"/>
    <xf numFmtId="0" fontId="9" fillId="43" borderId="5" xfId="0" applyFont="1" applyFill="1" applyBorder="1"/>
    <xf numFmtId="0" fontId="45" fillId="43" borderId="5" xfId="0" applyFont="1" applyFill="1" applyBorder="1"/>
    <xf numFmtId="0" fontId="53" fillId="43" borderId="5" xfId="0" applyFont="1" applyFill="1" applyBorder="1"/>
    <xf numFmtId="0" fontId="12" fillId="0" borderId="0" xfId="0" applyFont="1"/>
    <xf numFmtId="164" fontId="6" fillId="0" borderId="0" xfId="105" applyFont="1" applyFill="1">
      <alignment vertical="top"/>
    </xf>
    <xf numFmtId="49" fontId="6" fillId="40" borderId="0" xfId="105" applyNumberFormat="1" applyFont="1" applyFill="1">
      <alignment vertical="top"/>
    </xf>
    <xf numFmtId="164" fontId="10" fillId="40" borderId="0" xfId="105" applyFont="1" applyFill="1">
      <alignment vertical="top"/>
    </xf>
    <xf numFmtId="164" fontId="6" fillId="40" borderId="0" xfId="105" applyFont="1" applyFill="1">
      <alignment vertical="top"/>
    </xf>
    <xf numFmtId="164" fontId="0" fillId="0" borderId="0" xfId="105" applyFont="1" applyFill="1" applyAlignment="1">
      <alignment horizontal="left" vertical="top"/>
    </xf>
    <xf numFmtId="164" fontId="0" fillId="0" borderId="0" xfId="105" applyFont="1">
      <alignment vertical="top"/>
    </xf>
    <xf numFmtId="164" fontId="0" fillId="0" borderId="0" xfId="105" applyFont="1" applyFill="1">
      <alignment vertical="top"/>
    </xf>
    <xf numFmtId="164" fontId="13" fillId="0" borderId="0" xfId="105" applyFont="1">
      <alignment vertical="top"/>
    </xf>
    <xf numFmtId="164" fontId="0" fillId="0" borderId="0" xfId="105" applyFont="1" applyBorder="1">
      <alignment vertical="top"/>
    </xf>
    <xf numFmtId="164" fontId="0" fillId="0" borderId="0" xfId="105" quotePrefix="1" applyFont="1">
      <alignment vertical="top"/>
    </xf>
    <xf numFmtId="164" fontId="54" fillId="0" borderId="0" xfId="105" applyFont="1">
      <alignment vertical="top"/>
    </xf>
    <xf numFmtId="164" fontId="14" fillId="0" borderId="0" xfId="105" applyFont="1">
      <alignment vertical="top"/>
    </xf>
    <xf numFmtId="164" fontId="14" fillId="0" borderId="0" xfId="105" applyFont="1" applyFill="1" applyBorder="1">
      <alignment vertical="top"/>
    </xf>
    <xf numFmtId="164" fontId="0" fillId="0" borderId="0" xfId="105" applyFont="1" applyFill="1">
      <alignment vertical="top"/>
    </xf>
    <xf numFmtId="164" fontId="0" fillId="0" borderId="0" xfId="105" quotePrefix="1" applyFont="1" applyFill="1">
      <alignment vertical="top"/>
    </xf>
    <xf numFmtId="164" fontId="52" fillId="0" borderId="0" xfId="105" applyFont="1">
      <alignment vertical="top"/>
    </xf>
    <xf numFmtId="164" fontId="0" fillId="0" borderId="0" xfId="105" applyFont="1" applyAlignment="1">
      <alignment horizontal="center" vertical="center"/>
    </xf>
    <xf numFmtId="164" fontId="0" fillId="0" borderId="0" xfId="105" applyFont="1" applyAlignment="1">
      <alignment horizontal="center" vertical="top"/>
    </xf>
    <xf numFmtId="164" fontId="0" fillId="0" borderId="0" xfId="105" quotePrefix="1" applyFont="1" applyAlignment="1">
      <alignment horizontal="center" vertical="top"/>
    </xf>
    <xf numFmtId="164" fontId="13" fillId="0" borderId="0" xfId="105" applyFont="1" applyAlignment="1">
      <alignment horizontal="center" vertical="top"/>
    </xf>
    <xf numFmtId="164" fontId="0" fillId="0" borderId="0" xfId="105" applyFont="1" applyAlignment="1">
      <alignment horizontal="left" vertical="center"/>
    </xf>
    <xf numFmtId="164" fontId="6" fillId="38" borderId="0" xfId="105" applyFont="1" applyFill="1">
      <alignment vertical="top"/>
    </xf>
    <xf numFmtId="164" fontId="10" fillId="38" borderId="0" xfId="105" applyFont="1" applyFill="1">
      <alignment vertical="top"/>
    </xf>
    <xf numFmtId="49" fontId="0" fillId="0" borderId="0" xfId="105" applyNumberFormat="1" applyFont="1">
      <alignment vertical="top"/>
    </xf>
    <xf numFmtId="49" fontId="13" fillId="0" borderId="0" xfId="105" applyNumberFormat="1" applyFont="1">
      <alignment vertical="top"/>
    </xf>
    <xf numFmtId="164" fontId="10" fillId="0" borderId="0" xfId="105" applyFont="1" applyFill="1">
      <alignment vertical="top"/>
    </xf>
    <xf numFmtId="164" fontId="0" fillId="0" borderId="0" xfId="105" applyFont="1" applyAlignment="1">
      <alignment vertical="top"/>
    </xf>
    <xf numFmtId="164" fontId="0" fillId="0" borderId="0" xfId="105" applyFont="1" applyAlignment="1">
      <alignment horizontal="left" vertical="top" indent="1"/>
    </xf>
    <xf numFmtId="181" fontId="0" fillId="0" borderId="0" xfId="105" applyNumberFormat="1" applyFont="1" applyAlignment="1">
      <alignment horizontal="left" vertical="top"/>
    </xf>
    <xf numFmtId="164" fontId="0" fillId="0" borderId="0" xfId="105" applyFont="1" applyAlignment="1">
      <alignment horizontal="left" vertical="top" indent="2"/>
    </xf>
    <xf numFmtId="164" fontId="0" fillId="0" borderId="0" xfId="105" applyFont="1" applyAlignment="1">
      <alignment horizontal="left" vertical="top"/>
    </xf>
    <xf numFmtId="1" fontId="0" fillId="0" borderId="0" xfId="105" applyNumberFormat="1" applyFont="1">
      <alignment vertical="top"/>
    </xf>
    <xf numFmtId="164" fontId="11" fillId="0" borderId="0" xfId="106" applyAlignment="1">
      <alignment horizontal="left" vertical="top" indent="1"/>
    </xf>
    <xf numFmtId="164" fontId="44" fillId="36" borderId="0" xfId="8" applyFont="1" applyFill="1">
      <alignment vertical="top"/>
    </xf>
    <xf numFmtId="176" fontId="9" fillId="36" borderId="0" xfId="103" applyNumberFormat="1" applyFont="1" applyFill="1"/>
    <xf numFmtId="176" fontId="57" fillId="36" borderId="0" xfId="0" applyNumberFormat="1" applyFont="1" applyFill="1"/>
    <xf numFmtId="176" fontId="57" fillId="36" borderId="5" xfId="0" applyNumberFormat="1" applyFont="1" applyFill="1" applyBorder="1"/>
    <xf numFmtId="0" fontId="0" fillId="43" borderId="0" xfId="0" applyFill="1"/>
    <xf numFmtId="176" fontId="0" fillId="0" borderId="0" xfId="0" applyNumberFormat="1" applyFill="1"/>
    <xf numFmtId="0" fontId="57" fillId="43" borderId="5" xfId="0" applyFont="1" applyFill="1" applyBorder="1"/>
    <xf numFmtId="179" fontId="57" fillId="36" borderId="0" xfId="103" applyNumberFormat="1" applyFont="1" applyFill="1"/>
    <xf numFmtId="179" fontId="57" fillId="36" borderId="5" xfId="103" applyNumberFormat="1" applyFont="1" applyFill="1" applyBorder="1"/>
    <xf numFmtId="175" fontId="48" fillId="36" borderId="0" xfId="0" applyNumberFormat="1" applyFont="1" applyFill="1"/>
    <xf numFmtId="176" fontId="13" fillId="36" borderId="0" xfId="0" applyNumberFormat="1" applyFont="1" applyFill="1"/>
    <xf numFmtId="176" fontId="13" fillId="36" borderId="5" xfId="0" applyNumberFormat="1" applyFont="1" applyFill="1" applyBorder="1"/>
    <xf numFmtId="164" fontId="12" fillId="42" borderId="0" xfId="20" applyFont="1" applyFill="1" applyBorder="1">
      <alignment vertical="top"/>
    </xf>
    <xf numFmtId="176" fontId="0" fillId="42" borderId="0" xfId="0" applyNumberFormat="1" applyFill="1"/>
    <xf numFmtId="175" fontId="0" fillId="42" borderId="0" xfId="0" applyNumberFormat="1" applyFill="1"/>
    <xf numFmtId="175" fontId="57" fillId="36" borderId="0" xfId="0" applyNumberFormat="1" applyFont="1" applyFill="1"/>
    <xf numFmtId="44" fontId="57" fillId="36" borderId="0" xfId="103" applyFont="1" applyFill="1"/>
    <xf numFmtId="164" fontId="9" fillId="0" borderId="0" xfId="102" applyFont="1" applyFill="1">
      <alignment vertical="top"/>
    </xf>
    <xf numFmtId="179" fontId="9" fillId="0" borderId="0" xfId="103" applyNumberFormat="1" applyFont="1" applyFill="1"/>
    <xf numFmtId="179" fontId="1" fillId="0" borderId="0" xfId="103" applyNumberFormat="1" applyFont="1" applyFill="1"/>
    <xf numFmtId="0" fontId="57" fillId="43" borderId="0" xfId="0" applyFont="1" applyFill="1" applyBorder="1"/>
    <xf numFmtId="179" fontId="0" fillId="35" borderId="20" xfId="103" applyNumberFormat="1" applyFont="1" applyFill="1" applyBorder="1"/>
    <xf numFmtId="9" fontId="0" fillId="35" borderId="20" xfId="1" applyFont="1" applyFill="1" applyBorder="1"/>
    <xf numFmtId="1" fontId="0" fillId="35" borderId="20" xfId="103" applyNumberFormat="1" applyFont="1" applyFill="1" applyBorder="1"/>
    <xf numFmtId="44" fontId="9" fillId="0" borderId="0" xfId="103" applyFont="1"/>
    <xf numFmtId="179" fontId="0" fillId="42" borderId="0" xfId="103" applyNumberFormat="1" applyFont="1" applyFill="1"/>
    <xf numFmtId="164" fontId="9" fillId="42" borderId="0" xfId="102" applyFont="1" applyFill="1">
      <alignment vertical="top"/>
    </xf>
    <xf numFmtId="180" fontId="0" fillId="36" borderId="5" xfId="103" applyNumberFormat="1" applyFont="1" applyFill="1" applyBorder="1"/>
    <xf numFmtId="180" fontId="0" fillId="36" borderId="18" xfId="103" applyNumberFormat="1" applyFont="1" applyFill="1" applyBorder="1"/>
    <xf numFmtId="179" fontId="0" fillId="36" borderId="0" xfId="103" applyNumberFormat="1" applyFont="1" applyFill="1" applyBorder="1"/>
    <xf numFmtId="0" fontId="12" fillId="0" borderId="0" xfId="0" applyFont="1" applyFill="1"/>
    <xf numFmtId="164" fontId="0" fillId="42" borderId="0" xfId="102" applyFont="1" applyFill="1">
      <alignment vertical="top"/>
    </xf>
    <xf numFmtId="179" fontId="0" fillId="0" borderId="0" xfId="0" applyNumberFormat="1" applyFill="1"/>
    <xf numFmtId="44" fontId="57" fillId="0" borderId="0" xfId="103" applyFont="1"/>
    <xf numFmtId="49" fontId="0" fillId="0" borderId="0" xfId="104" applyNumberFormat="1" applyFont="1" applyAlignment="1">
      <alignment horizontal="center" vertical="top" wrapText="1"/>
    </xf>
    <xf numFmtId="164" fontId="0" fillId="0" borderId="0" xfId="104" applyFont="1" applyAlignment="1">
      <alignment horizontal="center" vertical="top" wrapText="1"/>
    </xf>
  </cellXfs>
  <cellStyles count="110">
    <cellStyle name="20% - Accent1 2" xfId="22" xr:uid="{1FCD1729-3E20-48EF-A09C-90344F4C2B49}"/>
    <cellStyle name="20% - Accent1 2 2" xfId="78" xr:uid="{E3821A0B-877F-4F6C-BB03-AA351E8578E2}"/>
    <cellStyle name="20% - Accent2 2" xfId="23" xr:uid="{57A4A12B-DB3C-416C-B1B1-8E93C504756D}"/>
    <cellStyle name="20% - Accent2 2 2" xfId="79" xr:uid="{C49FFB1C-DFF5-45AD-8308-BAB76D987A5C}"/>
    <cellStyle name="20% - Accent3 2" xfId="24" xr:uid="{3715E0F0-0E20-4F05-AA61-C7C266A1E5A2}"/>
    <cellStyle name="20% - Accent3 2 2" xfId="80" xr:uid="{7ECEEF3D-0756-4CA0-BAB1-1E5F41AC0526}"/>
    <cellStyle name="20% - Accent4 2" xfId="25" xr:uid="{C7BC94B7-D9D9-4394-9D28-BCD15554CE30}"/>
    <cellStyle name="20% - Accent4 2 2" xfId="81" xr:uid="{D849C6BC-877D-450A-9538-26A5C8B95F02}"/>
    <cellStyle name="20% - Accent5" xfId="7" builtinId="46" customBuiltin="1"/>
    <cellStyle name="20% - Accent5 2" xfId="82" xr:uid="{15675C16-5097-48B9-9C6F-E2453BE95D41}"/>
    <cellStyle name="20% - Accent6 2" xfId="26" xr:uid="{B8E7CF0B-D726-4C78-8EF8-598686E5D56B}"/>
    <cellStyle name="20% - Accent6 2 2" xfId="83" xr:uid="{81E19E98-8BB8-415D-A04C-8B7D8E24F24C}"/>
    <cellStyle name="40% - Accent1 2" xfId="27" xr:uid="{80EE6CD6-4760-4E9C-B019-AC0C857A038A}"/>
    <cellStyle name="40% - Accent1 2 2" xfId="84" xr:uid="{875C0684-6046-4B9A-B2DF-A88873F16BF7}"/>
    <cellStyle name="40% - Accent2" xfId="5" builtinId="35" customBuiltin="1"/>
    <cellStyle name="40% - Accent2 2" xfId="85" xr:uid="{1553F370-1C33-407E-A9FA-8A6A9312DFE3}"/>
    <cellStyle name="40% - Accent3 2" xfId="28" xr:uid="{985B2C45-07F4-4B5E-A208-1480997199FF}"/>
    <cellStyle name="40% - Accent3 2 2" xfId="86" xr:uid="{537AC607-B229-49CC-B01D-297C10EC2F5A}"/>
    <cellStyle name="40% - Accent4 2" xfId="29" xr:uid="{445904D8-1A95-4A1F-83C3-B06886ABB45E}"/>
    <cellStyle name="40% - Accent4 2 2" xfId="87" xr:uid="{DEA1EFB9-A4AF-4467-9176-8EF2B1B892FE}"/>
    <cellStyle name="40% - Accent5 2" xfId="30" xr:uid="{EAD99B41-B908-47BF-9FBB-257B691A8139}"/>
    <cellStyle name="40% - Accent5 2 2" xfId="88" xr:uid="{3D4D5A0D-7DE0-48A2-AE55-526A82A06995}"/>
    <cellStyle name="40% - Accent6 2" xfId="31" xr:uid="{2D5D6B51-AAAC-4D41-9B7D-3D5254821056}"/>
    <cellStyle name="40% - Accent6 2 2" xfId="89" xr:uid="{26DA41E4-63ED-4674-9DC9-445CDD572272}"/>
    <cellStyle name="60% - Accent1 2" xfId="32" xr:uid="{456B14A9-9703-40C4-BD04-DCF12AC18295}"/>
    <cellStyle name="60% - Accent2 2" xfId="33" xr:uid="{9B476166-B136-4AA8-B6C7-8A7CAFF7BE24}"/>
    <cellStyle name="60% - Accent3 2" xfId="34" xr:uid="{044D947C-81C8-4A45-9E96-75FCC7324884}"/>
    <cellStyle name="60% - Accent4 2" xfId="35" xr:uid="{E430CC72-C7CC-417F-88AF-8634058294A7}"/>
    <cellStyle name="60% - Accent5 2" xfId="36" xr:uid="{89138FFC-97EA-48FD-8EA3-4E3F05AEFB69}"/>
    <cellStyle name="60% - Accent6 2" xfId="37" xr:uid="{E851BB3F-99E9-492C-9AD7-72AEF1087CC8}"/>
    <cellStyle name="Accent1 2" xfId="38" xr:uid="{9E38BE61-CA4B-40B0-84ED-A83AE4008B48}"/>
    <cellStyle name="Accent2 2" xfId="39" xr:uid="{8A4464C9-7E27-40EB-B9EF-5AB5631C9BC9}"/>
    <cellStyle name="Accent3 2" xfId="40" xr:uid="{7690C25B-3094-42F6-8F0B-7787CB64E68E}"/>
    <cellStyle name="Accent4 2" xfId="41" xr:uid="{9E4505E8-A4EE-49BA-93D0-ECF6A2AF3DD8}"/>
    <cellStyle name="Accent5" xfId="6" builtinId="45" customBuiltin="1"/>
    <cellStyle name="Accent6 2" xfId="42" xr:uid="{D3F7F564-1E12-4CBB-93D6-999857A1C5FE}"/>
    <cellStyle name="Berekening 2" xfId="43" xr:uid="{F35C7411-DFD4-4EF2-932C-CEA82EB06AA2}"/>
    <cellStyle name="Berekening 3" xfId="97" xr:uid="{99309853-D504-49B9-AE62-16AB1E0A92A8}"/>
    <cellStyle name="bibliotheek_begin_eindkolom" xfId="44" xr:uid="{55805129-84E8-46ED-988A-D2A97B3F3913}"/>
    <cellStyle name="Check Cell" xfId="2" builtinId="23" customBuiltin="1"/>
    <cellStyle name="Comma 2" xfId="14" xr:uid="{B9383813-5A26-4C8E-A21B-6D8D94E016BB}"/>
    <cellStyle name="Comma 3" xfId="9" xr:uid="{D68A5BDA-CCEB-4E57-B3FC-CA17AF3D7262}"/>
    <cellStyle name="Currency" xfId="103" builtinId="4"/>
    <cellStyle name="Currency 2" xfId="98" xr:uid="{DCC0F9BC-E98C-4254-A1EB-FCA405761502}"/>
    <cellStyle name="Currency 3" xfId="109" xr:uid="{E6F65C5B-506A-4E04-AC71-AEBF2349F798}"/>
    <cellStyle name="DateLong" xfId="12" xr:uid="{C2997D17-4D4D-4D6C-84E7-2ABACFEB5181}"/>
    <cellStyle name="DateShort" xfId="13" xr:uid="{8F6D8D76-24E4-4520-A5FE-DDFF9863F66C}"/>
    <cellStyle name="DateShort 2" xfId="18" xr:uid="{25781C1F-281F-4303-8E8C-CA973E562F24}"/>
    <cellStyle name="Explanatory Text" xfId="4" builtinId="53" customBuiltin="1"/>
    <cellStyle name="Factor" xfId="11" xr:uid="{88089C31-E60C-4B1D-A0D3-F9DDB15B539B}"/>
    <cellStyle name="Factor 2" xfId="17" xr:uid="{90592B17-D357-44B1-ACD3-A2F1A4FA7723}"/>
    <cellStyle name="Gekoppelde cel 2" xfId="45" xr:uid="{5EE711EB-1377-40E1-83D1-A35D9587B857}"/>
    <cellStyle name="Gevolgde hyperlink 2" xfId="71" xr:uid="{0CFB5C98-2AFD-4C8F-9A45-396646F6C3B3}"/>
    <cellStyle name="Goed 2" xfId="46" xr:uid="{C0F9E728-5B1F-4397-89F5-CEF6B8C37621}"/>
    <cellStyle name="Hyperlink" xfId="106" builtinId="8"/>
    <cellStyle name="Hyperlink 2" xfId="47" xr:uid="{80ED2A89-7FAD-499C-8137-43B118CD5F79}"/>
    <cellStyle name="Hyperlink 3" xfId="19" xr:uid="{90245DBD-BD4E-416E-AEF8-96C58F4DBAEB}"/>
    <cellStyle name="info" xfId="77" xr:uid="{041D29E5-35B9-4186-8224-BC27F4C5BB6E}"/>
    <cellStyle name="Invoer 2" xfId="49" xr:uid="{49AE983C-3F44-4223-9AFA-7BC4D9919322}"/>
    <cellStyle name="invoer 3" xfId="48" xr:uid="{CE155542-B895-458D-85FD-E0858480CA9C}"/>
    <cellStyle name="Komma 2" xfId="51" xr:uid="{D2EBF47C-7535-4627-A144-4328A93B9443}"/>
    <cellStyle name="Komma 3" xfId="50" xr:uid="{9E565CD0-0EC2-4640-BF8C-7460DBB4DBDB}"/>
    <cellStyle name="Komma 3 2" xfId="107" xr:uid="{7F074D71-39B7-4F91-A806-DED3A944908C}"/>
    <cellStyle name="Kop 1 2" xfId="52" xr:uid="{95EFE9CA-F44D-4D86-B03D-934E10594A34}"/>
    <cellStyle name="Kop 2 2" xfId="53" xr:uid="{BCCDAFB3-F633-4C06-9A7A-325637945BBE}"/>
    <cellStyle name="Kop 3 2" xfId="54" xr:uid="{AF2DEC55-0DD0-45FA-A162-1668A3F3AF84}"/>
    <cellStyle name="Kop 4 2" xfId="55" xr:uid="{2A81C6CB-B155-4969-99A7-E5D758BE8245}"/>
    <cellStyle name="Kopregel" xfId="56" xr:uid="{A8C973CE-73BE-4E0C-9F23-E3322E4B329C}"/>
    <cellStyle name="lege_tabelcel" xfId="57" xr:uid="{559944B2-2955-47BC-8502-7CF565AAF552}"/>
    <cellStyle name="Normal" xfId="0" builtinId="0"/>
    <cellStyle name="Normal 10" xfId="105" xr:uid="{0AB9BFB6-6C1B-49EF-BCEF-A9D525957C57}"/>
    <cellStyle name="Normal 2" xfId="15" xr:uid="{49470784-071D-434E-A421-F7D890AC6591}"/>
    <cellStyle name="Normal 3" xfId="16" xr:uid="{5ED062DC-69D2-44E7-8E95-28EB40BB3359}"/>
    <cellStyle name="Normal 4" xfId="8" xr:uid="{77BBACDE-1C3C-4681-BCCB-DB007F3145F3}"/>
    <cellStyle name="Normal 5" xfId="20" xr:uid="{81273CB6-DBDA-43EB-B112-754DE219078D}"/>
    <cellStyle name="Normal 6" xfId="100" xr:uid="{CE76794F-BC5E-4522-A93C-F09FAB2FB0D0}"/>
    <cellStyle name="Normal 7" xfId="102" xr:uid="{E7291460-9173-49EF-AB16-345CB4E2A207}"/>
    <cellStyle name="Normal 8" xfId="101" xr:uid="{6130281F-5801-418A-9B5E-23BCC7839B91}"/>
    <cellStyle name="Normal 9" xfId="104" xr:uid="{6E16DB1A-F030-420F-A8D9-5ACE87D98417}"/>
    <cellStyle name="Notitie 2" xfId="59" xr:uid="{08104F0C-03BC-4D6A-89AB-9400680C9D71}"/>
    <cellStyle name="onderschrift" xfId="60" xr:uid="{7BC9B466-4004-46E0-B6AC-0D9CD4FF5025}"/>
    <cellStyle name="Ongeldig 2" xfId="61" xr:uid="{583B76D9-3258-468A-90F9-D796D82101B2}"/>
    <cellStyle name="Percent" xfId="1" builtinId="5"/>
    <cellStyle name="Percent 2" xfId="10" xr:uid="{4E224DA2-A807-4177-9A45-3DE68C3EDC3F}"/>
    <cellStyle name="Procent 2" xfId="90" xr:uid="{5534D9F1-08DA-4885-B061-B2AA5086EE4B}"/>
    <cellStyle name="Procent 3" xfId="62" xr:uid="{652C1E8C-642D-46A9-8B72-EDAE05ED8113}"/>
    <cellStyle name="Procent 4" xfId="99" xr:uid="{725EF30B-B392-4D68-8CF3-4A0969B95E40}"/>
    <cellStyle name="rijhhoogte 12" xfId="63" xr:uid="{F118A223-FE14-41AA-B147-9B50FBB91335}"/>
    <cellStyle name="rijhhoogte 16,5" xfId="64" xr:uid="{88C48F41-5930-4D1F-AC62-FF3046238306}"/>
    <cellStyle name="selectie" xfId="65" xr:uid="{66DE6E01-83BB-476C-A401-CA2409F07819}"/>
    <cellStyle name="Standaard 2" xfId="66" xr:uid="{A9C82472-58F2-4D70-A14B-0F4D5EECAD4D}"/>
    <cellStyle name="Standaard 3" xfId="67" xr:uid="{BA665A64-1E7F-466E-8018-BAB250D2BE6E}"/>
    <cellStyle name="Standaard 3 2" xfId="91" xr:uid="{9B624BC4-3CC7-4560-83D4-A462EC86DC35}"/>
    <cellStyle name="Standaard 4" xfId="21" xr:uid="{2582BDBE-9BB8-406E-B49D-FD1BE2307800}"/>
    <cellStyle name="Standaard 5" xfId="108" xr:uid="{A47B3D44-2EE1-428D-85A5-856A272A326C}"/>
    <cellStyle name="SUbkopregel" xfId="68" xr:uid="{327DF959-7D4E-44BE-BEF6-5E317015CBAD}"/>
    <cellStyle name="Subsubkopregel" xfId="69" xr:uid="{5C838CBA-D593-4FF1-AD77-55FA14041D60}"/>
    <cellStyle name="tabeltekst" xfId="70" xr:uid="{A5AF9E9C-A6CB-4589-8AB9-B4C0BA252C81}"/>
    <cellStyle name="tabeltekst - formule" xfId="92" xr:uid="{5FDE811D-3D56-43A9-B559-2212A0731D7E}"/>
    <cellStyle name="tabeltekst - totaalresultaat" xfId="96" xr:uid="{5C2B95FE-AAB0-45E1-87CC-B0A8995B0FBA}"/>
    <cellStyle name="tabeltekst_resultaat" xfId="72" xr:uid="{E6990701-2DAB-4F46-8107-623B8AE8B213}"/>
    <cellStyle name="Tabeltitel" xfId="93" xr:uid="{2824A18B-7B8A-4FD5-A33C-6D181FD85B8E}"/>
    <cellStyle name="Tabeltitel 2" xfId="94" xr:uid="{9279D251-52A3-4A01-858F-A4E767146D51}"/>
    <cellStyle name="Tabeltitel_energiepost" xfId="95" xr:uid="{8762C6AA-4C03-4CD1-B5D5-BA1F18226D15}"/>
    <cellStyle name="Titel 2" xfId="74" xr:uid="{0003E091-399B-4978-B160-AAEE78988409}"/>
    <cellStyle name="TITEL 3" xfId="73" xr:uid="{608F2AD2-1994-4C76-B3E3-490BE1B926FD}"/>
    <cellStyle name="Totaal 2" xfId="75" xr:uid="{EB55839C-652A-443E-9B5B-A94EBC4F0E11}"/>
    <cellStyle name="tov referentie" xfId="58" xr:uid="{2486176A-7E54-44CE-8DCA-46CC3D01B7E9}"/>
    <cellStyle name="Uitvoer 2" xfId="76" xr:uid="{137F0272-71B5-4FE8-B64F-F83F1CF229B5}"/>
    <cellStyle name="Warning Text" xfId="3" builtinId="11" customBuiltin="1"/>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C2BA9-814D-4BF1-A06D-D1AC9CE5628B}">
  <sheetPr>
    <tabColor rgb="FFFF0000"/>
  </sheetPr>
  <dimension ref="A1:Q202"/>
  <sheetViews>
    <sheetView workbookViewId="0">
      <selection activeCell="K30" sqref="K30"/>
    </sheetView>
  </sheetViews>
  <sheetFormatPr defaultRowHeight="14.5" x14ac:dyDescent="0.35"/>
  <cols>
    <col min="2" max="4" width="1.54296875" customWidth="1"/>
  </cols>
  <sheetData>
    <row r="1" spans="1:16" ht="28.5" x14ac:dyDescent="0.35">
      <c r="A1" s="129" t="s">
        <v>313</v>
      </c>
      <c r="B1" s="111"/>
      <c r="C1" s="111"/>
      <c r="D1" s="111"/>
      <c r="E1" s="111"/>
      <c r="F1" s="111"/>
      <c r="G1" s="111"/>
      <c r="H1" s="111"/>
      <c r="I1" s="111"/>
      <c r="J1" s="111"/>
      <c r="K1" s="111"/>
      <c r="L1" s="111"/>
      <c r="M1" s="111"/>
      <c r="N1" s="111"/>
      <c r="O1" s="111"/>
      <c r="P1" s="111"/>
    </row>
    <row r="2" spans="1:16" ht="38.5" x14ac:dyDescent="0.85">
      <c r="B2" s="46"/>
    </row>
    <row r="3" spans="1:16" ht="21" x14ac:dyDescent="0.5">
      <c r="A3" s="142"/>
      <c r="C3" s="51"/>
      <c r="D3" s="51"/>
      <c r="E3" s="142"/>
      <c r="F3" s="142"/>
      <c r="G3" s="142"/>
      <c r="H3" s="142"/>
      <c r="I3" s="142"/>
      <c r="J3" s="142"/>
      <c r="K3" s="142"/>
      <c r="L3" s="142"/>
      <c r="M3" s="142"/>
      <c r="N3" s="142"/>
      <c r="O3" s="142"/>
      <c r="P3" s="142"/>
    </row>
    <row r="4" spans="1:16" x14ac:dyDescent="0.35">
      <c r="A4" s="142"/>
      <c r="E4" s="140" t="s">
        <v>315</v>
      </c>
      <c r="F4" s="139"/>
      <c r="G4" s="138" t="s">
        <v>317</v>
      </c>
      <c r="H4" s="139"/>
      <c r="I4" s="139"/>
      <c r="J4" s="139"/>
      <c r="K4" s="139"/>
      <c r="L4" s="139"/>
      <c r="M4" s="139"/>
      <c r="N4" s="139"/>
      <c r="O4" s="139"/>
      <c r="P4" s="139"/>
    </row>
    <row r="5" spans="1:16" x14ac:dyDescent="0.35">
      <c r="A5" s="142"/>
      <c r="E5" s="142"/>
      <c r="F5" s="142"/>
      <c r="G5" s="142"/>
      <c r="H5" s="142"/>
      <c r="I5" s="142"/>
      <c r="J5" s="142"/>
      <c r="K5" s="142"/>
      <c r="L5" s="142"/>
      <c r="M5" s="142"/>
      <c r="N5" s="142"/>
      <c r="O5" s="142"/>
      <c r="P5" s="142"/>
    </row>
    <row r="6" spans="1:16" x14ac:dyDescent="0.35">
      <c r="A6" s="142"/>
      <c r="E6" s="152" t="s">
        <v>314</v>
      </c>
      <c r="F6" s="142"/>
      <c r="G6" s="142"/>
      <c r="H6" s="142"/>
      <c r="I6" s="142"/>
      <c r="J6" s="142"/>
      <c r="K6" s="142"/>
      <c r="L6" s="142"/>
      <c r="M6" s="142"/>
      <c r="N6" s="142"/>
      <c r="O6" s="142"/>
      <c r="P6" s="142"/>
    </row>
    <row r="7" spans="1:16" x14ac:dyDescent="0.35">
      <c r="A7" s="142"/>
      <c r="E7" s="142" t="s">
        <v>318</v>
      </c>
      <c r="F7" s="142"/>
      <c r="G7" s="142"/>
      <c r="H7" s="142"/>
      <c r="I7" s="142"/>
      <c r="J7" s="142"/>
      <c r="K7" s="142"/>
      <c r="L7" s="142"/>
      <c r="M7" s="142"/>
      <c r="N7" s="142"/>
      <c r="O7" s="142"/>
      <c r="P7" s="142"/>
    </row>
    <row r="8" spans="1:16" x14ac:dyDescent="0.35">
      <c r="A8" s="142"/>
      <c r="E8" s="142"/>
      <c r="F8" s="142"/>
      <c r="G8" s="142"/>
      <c r="H8" s="142"/>
      <c r="I8" s="142"/>
      <c r="J8" s="142"/>
      <c r="K8" s="142"/>
      <c r="L8" s="142"/>
      <c r="M8" s="142"/>
      <c r="N8" s="142"/>
      <c r="O8" s="142"/>
      <c r="P8" s="142"/>
    </row>
    <row r="9" spans="1:16" x14ac:dyDescent="0.35">
      <c r="A9" s="142"/>
      <c r="E9" s="152"/>
      <c r="F9" s="142"/>
      <c r="G9" s="142"/>
      <c r="H9" s="142"/>
      <c r="I9" s="142"/>
      <c r="J9" s="142"/>
      <c r="K9" s="142"/>
      <c r="L9" s="142"/>
      <c r="M9" s="142"/>
      <c r="N9" s="142"/>
      <c r="O9" s="142"/>
      <c r="P9" s="142"/>
    </row>
    <row r="10" spans="1:16" x14ac:dyDescent="0.35">
      <c r="A10" s="142"/>
      <c r="E10" s="168"/>
      <c r="F10" s="142"/>
      <c r="G10" s="142"/>
      <c r="H10" s="142"/>
      <c r="I10" s="142"/>
      <c r="J10" s="142"/>
      <c r="K10" s="142"/>
      <c r="L10" s="142"/>
      <c r="M10" s="142"/>
      <c r="N10" s="142"/>
      <c r="O10" s="142"/>
      <c r="P10" s="142"/>
    </row>
    <row r="11" spans="1:16" x14ac:dyDescent="0.35">
      <c r="A11" s="142"/>
      <c r="E11" s="142"/>
      <c r="F11" s="142"/>
      <c r="G11" s="163"/>
      <c r="H11" s="142"/>
      <c r="I11" s="142"/>
      <c r="J11" s="142"/>
      <c r="K11" s="142"/>
      <c r="L11" s="142"/>
      <c r="M11" s="142"/>
      <c r="N11" s="142"/>
      <c r="O11" s="142"/>
      <c r="P11" s="142"/>
    </row>
    <row r="12" spans="1:16" x14ac:dyDescent="0.35">
      <c r="A12" s="142"/>
      <c r="E12" s="142"/>
      <c r="F12" s="142"/>
      <c r="G12" s="164"/>
      <c r="H12" s="142"/>
      <c r="I12" s="142"/>
      <c r="J12" s="142"/>
      <c r="K12" s="142"/>
      <c r="L12" s="142"/>
      <c r="M12" s="142"/>
      <c r="N12" s="142"/>
      <c r="O12" s="142"/>
      <c r="P12" s="142"/>
    </row>
    <row r="13" spans="1:16" x14ac:dyDescent="0.35">
      <c r="A13" s="142"/>
      <c r="E13" s="142"/>
      <c r="F13" s="142"/>
      <c r="G13" s="163"/>
      <c r="H13" s="142"/>
      <c r="I13" s="142"/>
      <c r="J13" s="142"/>
      <c r="K13" s="142"/>
      <c r="L13" s="142"/>
      <c r="M13" s="142"/>
      <c r="N13" s="142"/>
      <c r="O13" s="142"/>
      <c r="P13" s="142"/>
    </row>
    <row r="14" spans="1:16" x14ac:dyDescent="0.35">
      <c r="A14" s="142"/>
      <c r="E14" s="142"/>
      <c r="F14" s="142"/>
      <c r="G14" s="163"/>
      <c r="H14" s="142"/>
      <c r="I14" s="142"/>
      <c r="J14" s="142"/>
      <c r="K14" s="142"/>
      <c r="L14" s="142"/>
      <c r="M14" s="142"/>
      <c r="N14" s="142"/>
      <c r="O14" s="142"/>
      <c r="P14" s="142"/>
    </row>
    <row r="15" spans="1:16" x14ac:dyDescent="0.35">
      <c r="A15" s="142"/>
      <c r="E15" s="142"/>
      <c r="F15" s="142"/>
      <c r="G15" s="163"/>
      <c r="H15" s="142"/>
      <c r="I15" s="142"/>
      <c r="J15" s="142"/>
      <c r="K15" s="142"/>
      <c r="L15" s="142"/>
      <c r="M15" s="142"/>
      <c r="N15" s="142"/>
      <c r="O15" s="142"/>
      <c r="P15" s="142"/>
    </row>
    <row r="16" spans="1:16" ht="21" x14ac:dyDescent="0.5">
      <c r="A16" s="142"/>
      <c r="C16" s="51"/>
      <c r="D16" s="51"/>
      <c r="E16" s="142"/>
      <c r="F16" s="142"/>
      <c r="G16" s="163"/>
      <c r="H16" s="142"/>
      <c r="I16" s="142"/>
      <c r="J16" s="142"/>
      <c r="K16" s="142"/>
      <c r="L16" s="142"/>
      <c r="M16" s="142"/>
      <c r="N16" s="142"/>
      <c r="O16" s="142"/>
      <c r="P16" s="142"/>
    </row>
    <row r="17" spans="3:7" x14ac:dyDescent="0.35">
      <c r="E17" s="142"/>
      <c r="F17" s="142"/>
      <c r="G17" s="163"/>
    </row>
    <row r="18" spans="3:7" x14ac:dyDescent="0.35">
      <c r="E18" s="142"/>
      <c r="F18" s="142"/>
      <c r="G18" s="163"/>
    </row>
    <row r="19" spans="3:7" x14ac:dyDescent="0.35">
      <c r="E19" s="142"/>
      <c r="F19" s="142"/>
      <c r="G19" s="169"/>
    </row>
    <row r="20" spans="3:7" x14ac:dyDescent="0.35">
      <c r="E20" s="142"/>
      <c r="F20" s="142"/>
      <c r="G20" s="163"/>
    </row>
    <row r="21" spans="3:7" x14ac:dyDescent="0.35">
      <c r="E21" s="142"/>
      <c r="F21" s="142"/>
      <c r="G21" s="163"/>
    </row>
    <row r="22" spans="3:7" x14ac:dyDescent="0.35">
      <c r="E22" s="142"/>
      <c r="F22" s="142"/>
      <c r="G22" s="163"/>
    </row>
    <row r="23" spans="3:7" x14ac:dyDescent="0.35">
      <c r="E23" s="142"/>
      <c r="F23" s="142"/>
      <c r="G23" s="142"/>
    </row>
    <row r="24" spans="3:7" x14ac:dyDescent="0.35">
      <c r="E24" s="142"/>
      <c r="F24" s="142"/>
      <c r="G24" s="164"/>
    </row>
    <row r="25" spans="3:7" x14ac:dyDescent="0.35">
      <c r="E25" s="142"/>
      <c r="F25" s="142"/>
      <c r="G25" s="142"/>
    </row>
    <row r="26" spans="3:7" x14ac:dyDescent="0.35">
      <c r="E26" s="142"/>
      <c r="F26" s="142"/>
      <c r="G26" s="164"/>
    </row>
    <row r="27" spans="3:7" x14ac:dyDescent="0.35">
      <c r="E27" s="142"/>
      <c r="F27" s="142"/>
      <c r="G27" s="142"/>
    </row>
    <row r="28" spans="3:7" ht="21" x14ac:dyDescent="0.5">
      <c r="C28" s="8"/>
      <c r="D28" s="8"/>
      <c r="E28" s="142"/>
      <c r="F28" s="142"/>
      <c r="G28" s="164"/>
    </row>
    <row r="29" spans="3:7" x14ac:dyDescent="0.35">
      <c r="E29" s="142"/>
      <c r="F29" s="142"/>
      <c r="G29" s="165"/>
    </row>
    <row r="30" spans="3:7" x14ac:dyDescent="0.35">
      <c r="E30" s="142"/>
      <c r="F30" s="142"/>
      <c r="G30" s="166"/>
    </row>
    <row r="31" spans="3:7" x14ac:dyDescent="0.35">
      <c r="E31" s="142"/>
      <c r="F31" s="142"/>
      <c r="G31" s="142"/>
    </row>
    <row r="32" spans="3:7" x14ac:dyDescent="0.35">
      <c r="E32" s="142"/>
      <c r="F32" s="142"/>
      <c r="G32" s="142"/>
    </row>
    <row r="33" spans="5:7" x14ac:dyDescent="0.35">
      <c r="E33" s="142"/>
      <c r="F33" s="142"/>
      <c r="G33" s="142"/>
    </row>
    <row r="34" spans="5:7" x14ac:dyDescent="0.35">
      <c r="E34" s="142"/>
      <c r="F34" s="142"/>
      <c r="G34" s="142"/>
    </row>
    <row r="35" spans="5:7" x14ac:dyDescent="0.35">
      <c r="E35" s="142"/>
      <c r="F35" s="142"/>
      <c r="G35" s="142"/>
    </row>
    <row r="36" spans="5:7" x14ac:dyDescent="0.35">
      <c r="E36" s="142"/>
      <c r="F36" s="142"/>
      <c r="G36" s="142"/>
    </row>
    <row r="37" spans="5:7" x14ac:dyDescent="0.35">
      <c r="E37" s="142"/>
      <c r="F37" s="142"/>
      <c r="G37" s="164"/>
    </row>
    <row r="38" spans="5:7" x14ac:dyDescent="0.35">
      <c r="E38" s="142"/>
      <c r="F38" s="142"/>
      <c r="G38" s="142"/>
    </row>
    <row r="39" spans="5:7" x14ac:dyDescent="0.35">
      <c r="E39" s="142"/>
      <c r="F39" s="142"/>
      <c r="G39" s="164"/>
    </row>
    <row r="40" spans="5:7" x14ac:dyDescent="0.35">
      <c r="E40" s="142"/>
      <c r="F40" s="142"/>
      <c r="G40" s="142"/>
    </row>
    <row r="41" spans="5:7" x14ac:dyDescent="0.35">
      <c r="E41" s="142"/>
      <c r="F41" s="142"/>
      <c r="G41" s="164"/>
    </row>
    <row r="42" spans="5:7" x14ac:dyDescent="0.35">
      <c r="E42" s="142"/>
      <c r="F42" s="142"/>
      <c r="G42" s="142"/>
    </row>
    <row r="43" spans="5:7" x14ac:dyDescent="0.35">
      <c r="E43" s="142"/>
      <c r="F43" s="142"/>
      <c r="G43" s="164"/>
    </row>
    <row r="44" spans="5:7" x14ac:dyDescent="0.35">
      <c r="E44" s="142"/>
      <c r="F44" s="142"/>
      <c r="G44" s="164"/>
    </row>
    <row r="45" spans="5:7" x14ac:dyDescent="0.35">
      <c r="E45" s="142"/>
      <c r="F45" s="142"/>
      <c r="G45" s="146"/>
    </row>
    <row r="46" spans="5:7" x14ac:dyDescent="0.35">
      <c r="E46" s="142"/>
      <c r="F46" s="142"/>
      <c r="G46" s="142"/>
    </row>
    <row r="47" spans="5:7" x14ac:dyDescent="0.35">
      <c r="E47" s="142"/>
      <c r="F47" s="142"/>
      <c r="G47" s="142"/>
    </row>
    <row r="48" spans="5:7" x14ac:dyDescent="0.35">
      <c r="E48" s="142"/>
      <c r="F48" s="142"/>
      <c r="G48" s="142"/>
    </row>
    <row r="49" spans="2:7" x14ac:dyDescent="0.35">
      <c r="E49" s="142"/>
      <c r="F49" s="142"/>
      <c r="G49" s="142"/>
    </row>
    <row r="50" spans="2:7" x14ac:dyDescent="0.35">
      <c r="E50" s="142"/>
      <c r="F50" s="142"/>
      <c r="G50" s="142"/>
    </row>
    <row r="51" spans="2:7" x14ac:dyDescent="0.35">
      <c r="E51" s="142"/>
      <c r="F51" s="142"/>
      <c r="G51" s="142"/>
    </row>
    <row r="52" spans="2:7" x14ac:dyDescent="0.35">
      <c r="E52" s="142"/>
      <c r="F52" s="142"/>
      <c r="G52" s="142"/>
    </row>
    <row r="53" spans="2:7" x14ac:dyDescent="0.35">
      <c r="E53" s="142"/>
      <c r="F53" s="142"/>
      <c r="G53" s="142"/>
    </row>
    <row r="54" spans="2:7" x14ac:dyDescent="0.35">
      <c r="E54" s="142"/>
      <c r="F54" s="142"/>
      <c r="G54" s="142"/>
    </row>
    <row r="55" spans="2:7" x14ac:dyDescent="0.35">
      <c r="E55" s="142"/>
      <c r="F55" s="142"/>
      <c r="G55" s="142"/>
    </row>
    <row r="56" spans="2:7" x14ac:dyDescent="0.35">
      <c r="E56" s="142"/>
      <c r="F56" s="142"/>
      <c r="G56" s="164"/>
    </row>
    <row r="57" spans="2:7" x14ac:dyDescent="0.35">
      <c r="E57" s="142"/>
      <c r="F57" s="142"/>
      <c r="G57" s="142"/>
    </row>
    <row r="58" spans="2:7" x14ac:dyDescent="0.35">
      <c r="E58" s="142"/>
      <c r="F58" s="142"/>
      <c r="G58" s="142"/>
    </row>
    <row r="59" spans="2:7" ht="38.5" x14ac:dyDescent="0.85">
      <c r="B59" s="46"/>
      <c r="E59" s="142"/>
      <c r="F59" s="142"/>
      <c r="G59" s="142"/>
    </row>
    <row r="60" spans="2:7" x14ac:dyDescent="0.35">
      <c r="B60" s="1"/>
      <c r="E60" s="142"/>
      <c r="F60" s="142"/>
      <c r="G60" s="164"/>
    </row>
    <row r="61" spans="2:7" x14ac:dyDescent="0.35">
      <c r="E61" s="142"/>
      <c r="F61" s="142"/>
      <c r="G61" s="167"/>
    </row>
    <row r="62" spans="2:7" x14ac:dyDescent="0.35">
      <c r="E62" s="142"/>
      <c r="F62" s="142"/>
      <c r="G62" s="167"/>
    </row>
    <row r="63" spans="2:7" x14ac:dyDescent="0.35">
      <c r="E63" s="142"/>
      <c r="F63" s="142"/>
      <c r="G63" s="164"/>
    </row>
    <row r="64" spans="2:7" x14ac:dyDescent="0.35">
      <c r="B64" s="17"/>
      <c r="C64" s="17"/>
      <c r="D64" s="17"/>
      <c r="E64" s="142"/>
      <c r="F64" s="142"/>
      <c r="G64" s="164"/>
    </row>
    <row r="65" spans="2:17" x14ac:dyDescent="0.35">
      <c r="B65" s="17"/>
      <c r="C65" s="21"/>
      <c r="D65" s="21"/>
      <c r="E65" s="142"/>
      <c r="F65" s="142"/>
      <c r="G65" s="142"/>
    </row>
    <row r="66" spans="2:17" x14ac:dyDescent="0.35">
      <c r="B66" s="17"/>
      <c r="C66" s="19"/>
      <c r="D66" s="19"/>
      <c r="E66" s="142"/>
      <c r="F66" s="142"/>
      <c r="G66" s="142"/>
    </row>
    <row r="67" spans="2:17" x14ac:dyDescent="0.35">
      <c r="B67" s="17"/>
      <c r="C67" s="19"/>
      <c r="D67" s="19"/>
      <c r="E67" s="142"/>
      <c r="F67" s="142"/>
      <c r="G67" s="142"/>
    </row>
    <row r="68" spans="2:17" x14ac:dyDescent="0.35">
      <c r="B68" s="17"/>
      <c r="C68" s="19"/>
      <c r="D68" s="19"/>
      <c r="E68" s="142"/>
      <c r="F68" s="142"/>
      <c r="G68" s="142"/>
    </row>
    <row r="69" spans="2:17" x14ac:dyDescent="0.35">
      <c r="B69" s="17"/>
      <c r="C69" s="19"/>
      <c r="D69" s="19"/>
      <c r="E69" s="142"/>
      <c r="F69" s="142"/>
      <c r="G69" s="142"/>
    </row>
    <row r="70" spans="2:17" x14ac:dyDescent="0.35">
      <c r="B70" s="17"/>
      <c r="C70" s="19"/>
      <c r="D70" s="19"/>
      <c r="E70" s="142"/>
      <c r="F70" s="142"/>
      <c r="G70" s="164"/>
    </row>
    <row r="71" spans="2:17" x14ac:dyDescent="0.35">
      <c r="B71" s="17"/>
      <c r="C71" s="19"/>
      <c r="D71" s="19"/>
      <c r="E71" s="142"/>
      <c r="F71" s="142"/>
      <c r="G71" s="164"/>
    </row>
    <row r="72" spans="2:17" x14ac:dyDescent="0.35">
      <c r="B72" s="17"/>
      <c r="C72" s="19"/>
      <c r="D72" s="19"/>
      <c r="E72" s="142"/>
      <c r="F72" s="142"/>
      <c r="G72" s="164"/>
    </row>
    <row r="73" spans="2:17" x14ac:dyDescent="0.35">
      <c r="B73" s="17"/>
      <c r="C73" s="19"/>
      <c r="D73" s="19"/>
      <c r="E73" s="142"/>
      <c r="F73" s="142"/>
      <c r="G73" s="164"/>
    </row>
    <row r="74" spans="2:17" x14ac:dyDescent="0.35">
      <c r="B74" s="17"/>
      <c r="C74" s="19"/>
      <c r="D74" s="19"/>
      <c r="E74" s="142"/>
      <c r="F74" s="142"/>
      <c r="G74" s="167"/>
    </row>
    <row r="75" spans="2:17" x14ac:dyDescent="0.35">
      <c r="B75" s="17"/>
      <c r="C75" s="19"/>
      <c r="D75" s="19"/>
      <c r="E75" s="142"/>
      <c r="F75" s="142"/>
      <c r="G75" s="164"/>
    </row>
    <row r="76" spans="2:17" x14ac:dyDescent="0.35">
      <c r="B76" s="17"/>
      <c r="C76" s="19"/>
      <c r="D76" s="19"/>
      <c r="E76" s="150"/>
      <c r="F76" s="150"/>
      <c r="G76" s="128"/>
      <c r="H76" s="81"/>
      <c r="I76" s="81"/>
      <c r="J76" s="81"/>
      <c r="K76" s="81"/>
      <c r="L76" s="81"/>
      <c r="M76" s="81"/>
      <c r="N76" s="81"/>
      <c r="O76" s="81"/>
      <c r="P76" s="81"/>
      <c r="Q76" s="81"/>
    </row>
    <row r="77" spans="2:17" x14ac:dyDescent="0.35">
      <c r="B77" s="17"/>
      <c r="C77" s="19"/>
      <c r="D77" s="19"/>
      <c r="E77" s="150"/>
      <c r="F77" s="150"/>
      <c r="G77" s="128"/>
      <c r="H77" s="81"/>
      <c r="I77" s="81"/>
      <c r="J77" s="81"/>
      <c r="K77" s="81"/>
      <c r="L77" s="81"/>
      <c r="M77" s="81"/>
      <c r="N77" s="81"/>
      <c r="O77" s="81"/>
      <c r="P77" s="81"/>
      <c r="Q77" s="81"/>
    </row>
    <row r="78" spans="2:17" x14ac:dyDescent="0.35">
      <c r="B78" s="17"/>
      <c r="C78" s="19"/>
      <c r="D78" s="19"/>
      <c r="E78" s="150"/>
      <c r="F78" s="150"/>
      <c r="G78" s="128"/>
      <c r="H78" s="81"/>
      <c r="I78" s="81"/>
      <c r="J78" s="81"/>
      <c r="K78" s="81"/>
      <c r="L78" s="81"/>
      <c r="M78" s="81"/>
      <c r="N78" s="81"/>
      <c r="O78" s="81"/>
      <c r="P78" s="81"/>
      <c r="Q78" s="81"/>
    </row>
    <row r="79" spans="2:17" x14ac:dyDescent="0.35">
      <c r="B79" s="17"/>
      <c r="C79" s="22"/>
      <c r="D79" s="22"/>
      <c r="E79" s="150"/>
      <c r="F79" s="150"/>
      <c r="G79" s="141"/>
      <c r="H79" s="81"/>
      <c r="I79" s="81"/>
      <c r="J79" s="81"/>
      <c r="K79" s="81"/>
      <c r="L79" s="81"/>
      <c r="M79" s="81"/>
      <c r="N79" s="81"/>
      <c r="O79" s="81"/>
      <c r="P79" s="81"/>
      <c r="Q79" s="81"/>
    </row>
    <row r="80" spans="2:17" x14ac:dyDescent="0.35">
      <c r="B80" s="17"/>
      <c r="C80" s="19"/>
      <c r="D80" s="19"/>
      <c r="E80" s="150"/>
      <c r="F80" s="150"/>
      <c r="G80" s="141"/>
      <c r="H80" s="81"/>
      <c r="I80" s="81"/>
      <c r="J80" s="81"/>
      <c r="K80" s="81"/>
      <c r="L80" s="81"/>
      <c r="M80" s="81"/>
      <c r="N80" s="81"/>
      <c r="O80" s="81"/>
      <c r="P80" s="81"/>
      <c r="Q80" s="81"/>
    </row>
    <row r="81" spans="2:17" x14ac:dyDescent="0.35">
      <c r="B81" s="17"/>
      <c r="C81" s="19"/>
      <c r="D81" s="19"/>
      <c r="E81" s="150"/>
      <c r="F81" s="150"/>
      <c r="G81" s="150"/>
      <c r="H81" s="150"/>
      <c r="I81" s="150"/>
      <c r="J81" s="150"/>
      <c r="K81" s="150"/>
      <c r="L81" s="150"/>
      <c r="M81" s="150"/>
      <c r="N81" s="150"/>
      <c r="O81" s="150"/>
      <c r="P81" s="150"/>
      <c r="Q81" s="81"/>
    </row>
    <row r="82" spans="2:17" x14ac:dyDescent="0.35">
      <c r="B82" s="17"/>
      <c r="C82" s="17"/>
      <c r="D82" s="17"/>
      <c r="E82" s="150"/>
      <c r="F82" s="150"/>
      <c r="G82" s="150"/>
      <c r="H82" s="150"/>
      <c r="I82" s="150"/>
      <c r="J82" s="150"/>
      <c r="K82" s="150"/>
      <c r="L82" s="150"/>
      <c r="M82" s="150"/>
      <c r="N82" s="150"/>
      <c r="O82" s="150"/>
      <c r="P82" s="150"/>
      <c r="Q82" s="81"/>
    </row>
    <row r="83" spans="2:17" x14ac:dyDescent="0.35">
      <c r="B83" s="17"/>
      <c r="C83" s="17"/>
      <c r="D83" s="17"/>
      <c r="E83" s="137"/>
      <c r="F83" s="162"/>
      <c r="G83" s="137"/>
      <c r="H83" s="162"/>
      <c r="I83" s="162"/>
      <c r="J83" s="162"/>
      <c r="K83" s="162"/>
      <c r="L83" s="162"/>
      <c r="M83" s="162"/>
      <c r="N83" s="162"/>
      <c r="O83" s="162"/>
      <c r="P83" s="162"/>
      <c r="Q83" s="81"/>
    </row>
    <row r="84" spans="2:17" x14ac:dyDescent="0.35">
      <c r="B84" s="17"/>
      <c r="C84" s="17"/>
      <c r="D84" s="17"/>
      <c r="E84" s="150"/>
      <c r="F84" s="150"/>
      <c r="G84" s="150"/>
      <c r="H84" s="150"/>
      <c r="I84" s="150"/>
      <c r="J84" s="150"/>
      <c r="K84" s="150"/>
      <c r="L84" s="150"/>
      <c r="M84" s="150"/>
      <c r="N84" s="150"/>
      <c r="O84" s="150"/>
      <c r="P84" s="150"/>
      <c r="Q84" s="81"/>
    </row>
    <row r="85" spans="2:17" x14ac:dyDescent="0.35">
      <c r="B85" s="17"/>
      <c r="C85" s="17"/>
      <c r="D85" s="17"/>
      <c r="E85" s="126"/>
      <c r="F85" s="150"/>
      <c r="G85" s="150"/>
      <c r="H85" s="150"/>
      <c r="I85" s="150"/>
      <c r="J85" s="150"/>
      <c r="K85" s="150"/>
      <c r="L85" s="150"/>
      <c r="M85" s="150"/>
      <c r="N85" s="150"/>
      <c r="O85" s="150"/>
      <c r="P85" s="150"/>
      <c r="Q85" s="81"/>
    </row>
    <row r="86" spans="2:17" x14ac:dyDescent="0.35">
      <c r="E86" s="150"/>
      <c r="F86" s="150"/>
      <c r="G86" s="150"/>
      <c r="H86" s="150"/>
      <c r="I86" s="150"/>
      <c r="J86" s="150"/>
      <c r="K86" s="150"/>
      <c r="L86" s="150"/>
      <c r="M86" s="150"/>
      <c r="N86" s="150"/>
      <c r="O86" s="150"/>
      <c r="P86" s="150"/>
      <c r="Q86" s="81"/>
    </row>
    <row r="87" spans="2:17" x14ac:dyDescent="0.35">
      <c r="E87" s="150"/>
      <c r="F87" s="150"/>
      <c r="G87" s="150"/>
      <c r="H87" s="150"/>
      <c r="I87" s="150"/>
      <c r="J87" s="150"/>
      <c r="K87" s="150"/>
      <c r="L87" s="150"/>
      <c r="M87" s="150"/>
      <c r="N87" s="150"/>
      <c r="O87" s="150"/>
      <c r="P87" s="150"/>
      <c r="Q87" s="81"/>
    </row>
    <row r="88" spans="2:17" x14ac:dyDescent="0.35">
      <c r="C88" s="5"/>
      <c r="D88" s="6"/>
      <c r="E88" s="126"/>
      <c r="F88" s="150"/>
      <c r="G88" s="150"/>
      <c r="H88" s="150"/>
      <c r="I88" s="150"/>
      <c r="J88" s="150"/>
      <c r="K88" s="150"/>
      <c r="L88" s="150"/>
      <c r="M88" s="150"/>
      <c r="N88" s="150"/>
      <c r="O88" s="150"/>
      <c r="P88" s="150"/>
      <c r="Q88" s="81"/>
    </row>
    <row r="89" spans="2:17" x14ac:dyDescent="0.35">
      <c r="C89" s="5"/>
      <c r="D89" s="6"/>
      <c r="E89" s="150"/>
      <c r="F89" s="150"/>
      <c r="G89" s="150"/>
      <c r="H89" s="150"/>
      <c r="I89" s="150"/>
      <c r="J89" s="150"/>
      <c r="K89" s="150"/>
      <c r="L89" s="150"/>
      <c r="M89" s="150"/>
      <c r="N89" s="150"/>
      <c r="O89" s="150"/>
      <c r="P89" s="150"/>
      <c r="Q89" s="81"/>
    </row>
    <row r="90" spans="2:17" x14ac:dyDescent="0.35">
      <c r="C90" s="5"/>
      <c r="D90" s="6"/>
      <c r="E90" s="150"/>
      <c r="F90" s="150"/>
      <c r="G90" s="150"/>
      <c r="H90" s="150"/>
      <c r="I90" s="150"/>
      <c r="J90" s="150"/>
      <c r="K90" s="150"/>
      <c r="L90" s="150"/>
      <c r="M90" s="150"/>
      <c r="N90" s="150"/>
      <c r="O90" s="150"/>
      <c r="P90" s="150"/>
      <c r="Q90" s="81"/>
    </row>
    <row r="91" spans="2:17" x14ac:dyDescent="0.35">
      <c r="C91" s="5"/>
      <c r="D91" s="6"/>
      <c r="E91" s="150"/>
      <c r="F91" s="150"/>
      <c r="G91" s="150"/>
      <c r="H91" s="150"/>
      <c r="I91" s="150"/>
      <c r="J91" s="150"/>
      <c r="K91" s="150"/>
      <c r="L91" s="150"/>
      <c r="M91" s="150"/>
      <c r="N91" s="150"/>
      <c r="O91" s="150"/>
      <c r="P91" s="150"/>
      <c r="Q91" s="81"/>
    </row>
    <row r="92" spans="2:17" x14ac:dyDescent="0.35">
      <c r="C92" s="5"/>
      <c r="D92" s="6"/>
      <c r="E92" s="150"/>
      <c r="F92" s="150"/>
      <c r="G92" s="150"/>
      <c r="H92" s="150"/>
      <c r="I92" s="150"/>
      <c r="J92" s="150"/>
      <c r="K92" s="150"/>
      <c r="L92" s="150"/>
      <c r="M92" s="150"/>
      <c r="N92" s="150"/>
      <c r="O92" s="150"/>
      <c r="P92" s="150"/>
      <c r="Q92" s="81"/>
    </row>
    <row r="93" spans="2:17" x14ac:dyDescent="0.35">
      <c r="E93" s="137"/>
      <c r="F93" s="162"/>
      <c r="G93" s="137"/>
      <c r="H93" s="162"/>
      <c r="I93" s="162"/>
      <c r="J93" s="162"/>
      <c r="K93" s="162"/>
      <c r="L93" s="162"/>
      <c r="M93" s="162"/>
      <c r="N93" s="162"/>
      <c r="O93" s="162"/>
      <c r="P93" s="162"/>
      <c r="Q93" s="81"/>
    </row>
    <row r="94" spans="2:17" x14ac:dyDescent="0.35">
      <c r="C94" s="5"/>
      <c r="D94" s="6"/>
      <c r="E94" s="150"/>
      <c r="F94" s="150"/>
      <c r="G94" s="150"/>
      <c r="H94" s="150"/>
      <c r="I94" s="150"/>
      <c r="J94" s="150"/>
      <c r="K94" s="150"/>
      <c r="L94" s="150"/>
      <c r="M94" s="150"/>
      <c r="N94" s="150"/>
      <c r="O94" s="150"/>
      <c r="P94" s="150"/>
      <c r="Q94" s="81"/>
    </row>
    <row r="95" spans="2:17" x14ac:dyDescent="0.35">
      <c r="C95" s="5"/>
      <c r="D95" s="6"/>
      <c r="E95" s="126"/>
      <c r="F95" s="150"/>
      <c r="G95" s="150"/>
      <c r="H95" s="150"/>
      <c r="I95" s="150"/>
      <c r="J95" s="150"/>
      <c r="K95" s="150"/>
      <c r="L95" s="150"/>
      <c r="M95" s="150"/>
      <c r="N95" s="150"/>
      <c r="O95" s="150"/>
      <c r="P95" s="150"/>
      <c r="Q95" s="81"/>
    </row>
    <row r="96" spans="2:17" x14ac:dyDescent="0.35">
      <c r="C96" s="5"/>
      <c r="D96" s="6"/>
      <c r="E96" s="150"/>
      <c r="F96" s="150"/>
      <c r="G96" s="150"/>
      <c r="H96" s="150"/>
      <c r="I96" s="150"/>
      <c r="J96" s="150"/>
      <c r="K96" s="150"/>
      <c r="L96" s="150"/>
      <c r="M96" s="150"/>
      <c r="N96" s="150"/>
      <c r="O96" s="150"/>
      <c r="P96" s="150"/>
      <c r="Q96" s="81"/>
    </row>
    <row r="97" spans="3:17" x14ac:dyDescent="0.35">
      <c r="C97" s="5"/>
      <c r="D97" s="6"/>
      <c r="E97" s="150"/>
      <c r="F97" s="150"/>
      <c r="G97" s="150"/>
      <c r="H97" s="81"/>
      <c r="I97" s="81"/>
      <c r="J97" s="81"/>
      <c r="K97" s="81"/>
      <c r="L97" s="81"/>
      <c r="M97" s="81"/>
      <c r="N97" s="81"/>
      <c r="O97" s="81"/>
      <c r="P97" s="81"/>
      <c r="Q97" s="81"/>
    </row>
    <row r="98" spans="3:17" x14ac:dyDescent="0.35">
      <c r="C98" s="5"/>
      <c r="D98" s="6"/>
      <c r="E98" s="126"/>
      <c r="F98" s="150"/>
      <c r="G98" s="150"/>
      <c r="H98" s="81"/>
      <c r="I98" s="81"/>
      <c r="J98" s="81"/>
      <c r="K98" s="81"/>
      <c r="L98" s="81"/>
      <c r="M98" s="81"/>
      <c r="N98" s="81"/>
      <c r="O98" s="81"/>
      <c r="P98" s="81"/>
      <c r="Q98" s="81"/>
    </row>
    <row r="99" spans="3:17" x14ac:dyDescent="0.35">
      <c r="C99" s="5"/>
      <c r="D99" s="6"/>
      <c r="E99" s="142"/>
      <c r="F99" s="142"/>
      <c r="G99" s="142"/>
    </row>
    <row r="100" spans="3:17" x14ac:dyDescent="0.35">
      <c r="C100" s="6"/>
      <c r="D100" s="6"/>
      <c r="E100" s="142"/>
      <c r="F100" s="142"/>
      <c r="G100" s="142"/>
    </row>
    <row r="101" spans="3:17" x14ac:dyDescent="0.35">
      <c r="E101" s="142"/>
      <c r="F101" s="142"/>
      <c r="G101" s="142"/>
    </row>
    <row r="102" spans="3:17" x14ac:dyDescent="0.35">
      <c r="E102" s="142"/>
      <c r="F102" s="153"/>
      <c r="G102" s="142"/>
    </row>
    <row r="103" spans="3:17" x14ac:dyDescent="0.35">
      <c r="E103" s="142"/>
      <c r="F103" s="153"/>
      <c r="G103" s="142"/>
    </row>
    <row r="104" spans="3:17" x14ac:dyDescent="0.35">
      <c r="E104" s="142"/>
      <c r="F104" s="153"/>
      <c r="G104" s="142"/>
    </row>
    <row r="105" spans="3:17" x14ac:dyDescent="0.35">
      <c r="E105" s="142"/>
      <c r="F105" s="153"/>
      <c r="G105" s="142"/>
    </row>
    <row r="106" spans="3:17" x14ac:dyDescent="0.35">
      <c r="E106" s="142"/>
      <c r="F106" s="157"/>
      <c r="G106" s="142"/>
    </row>
    <row r="107" spans="3:17" x14ac:dyDescent="0.35">
      <c r="E107" s="142"/>
      <c r="F107" s="157"/>
      <c r="G107" s="142"/>
    </row>
    <row r="108" spans="3:17" ht="21" x14ac:dyDescent="0.35">
      <c r="D108" s="58"/>
      <c r="E108" s="142"/>
      <c r="F108" s="142"/>
      <c r="G108" s="142"/>
    </row>
    <row r="109" spans="3:17" x14ac:dyDescent="0.35">
      <c r="E109" s="142"/>
      <c r="F109" s="142"/>
      <c r="G109" s="142"/>
    </row>
    <row r="110" spans="3:17" x14ac:dyDescent="0.35">
      <c r="E110" s="142"/>
      <c r="F110" s="154"/>
      <c r="G110" s="142"/>
    </row>
    <row r="111" spans="3:17" x14ac:dyDescent="0.35">
      <c r="E111" s="142"/>
      <c r="F111" s="154"/>
      <c r="G111" s="142"/>
    </row>
    <row r="112" spans="3:17" x14ac:dyDescent="0.35">
      <c r="E112" s="142"/>
      <c r="F112" s="154"/>
      <c r="G112" s="142"/>
    </row>
    <row r="113" spans="5:7" x14ac:dyDescent="0.35">
      <c r="E113" s="142"/>
      <c r="F113" s="154"/>
      <c r="G113" s="142"/>
    </row>
    <row r="114" spans="5:7" x14ac:dyDescent="0.35">
      <c r="E114" s="142"/>
      <c r="F114" s="154"/>
      <c r="G114" s="142"/>
    </row>
    <row r="115" spans="5:7" x14ac:dyDescent="0.35">
      <c r="E115" s="142"/>
      <c r="F115" s="154"/>
      <c r="G115" s="142"/>
    </row>
    <row r="116" spans="5:7" x14ac:dyDescent="0.35">
      <c r="E116" s="142"/>
      <c r="F116" s="154"/>
      <c r="G116" s="142"/>
    </row>
    <row r="117" spans="5:7" x14ac:dyDescent="0.35">
      <c r="E117" s="142"/>
      <c r="F117" s="154"/>
      <c r="G117" s="142"/>
    </row>
    <row r="118" spans="5:7" x14ac:dyDescent="0.35">
      <c r="E118" s="142"/>
      <c r="F118" s="154"/>
      <c r="G118" s="142"/>
    </row>
    <row r="119" spans="5:7" x14ac:dyDescent="0.35">
      <c r="E119" s="142"/>
      <c r="F119" s="155"/>
      <c r="G119" s="142"/>
    </row>
    <row r="120" spans="5:7" x14ac:dyDescent="0.35">
      <c r="E120" s="142"/>
      <c r="F120" s="155"/>
      <c r="G120" s="142"/>
    </row>
    <row r="121" spans="5:7" x14ac:dyDescent="0.35">
      <c r="E121" s="142"/>
      <c r="F121" s="155"/>
      <c r="G121" s="142"/>
    </row>
    <row r="122" spans="5:7" x14ac:dyDescent="0.35">
      <c r="E122" s="142"/>
      <c r="F122" s="155"/>
      <c r="G122" s="142"/>
    </row>
    <row r="123" spans="5:7" x14ac:dyDescent="0.35">
      <c r="E123" s="142"/>
      <c r="F123" s="155"/>
      <c r="G123" s="142"/>
    </row>
    <row r="124" spans="5:7" x14ac:dyDescent="0.35">
      <c r="E124" s="142"/>
      <c r="F124" s="155"/>
      <c r="G124" s="142"/>
    </row>
    <row r="125" spans="5:7" x14ac:dyDescent="0.35">
      <c r="E125" s="142"/>
      <c r="F125" s="155"/>
      <c r="G125" s="142"/>
    </row>
    <row r="126" spans="5:7" x14ac:dyDescent="0.35">
      <c r="E126" s="142"/>
      <c r="F126" s="154"/>
      <c r="G126" s="142"/>
    </row>
    <row r="127" spans="5:7" x14ac:dyDescent="0.35">
      <c r="E127" s="142"/>
      <c r="F127" s="154"/>
      <c r="G127" s="142"/>
    </row>
    <row r="128" spans="5:7" x14ac:dyDescent="0.35">
      <c r="E128" s="142"/>
      <c r="F128" s="154"/>
      <c r="G128" s="144"/>
    </row>
    <row r="129" spans="5:7" x14ac:dyDescent="0.35">
      <c r="E129" s="142"/>
      <c r="F129" s="155"/>
      <c r="G129" s="142"/>
    </row>
    <row r="130" spans="5:7" x14ac:dyDescent="0.35">
      <c r="E130" s="142"/>
      <c r="F130" s="142"/>
      <c r="G130" s="142"/>
    </row>
    <row r="131" spans="5:7" x14ac:dyDescent="0.35">
      <c r="E131" s="142"/>
      <c r="F131" s="154"/>
      <c r="G131" s="142"/>
    </row>
    <row r="132" spans="5:7" x14ac:dyDescent="0.35">
      <c r="E132" s="142"/>
      <c r="F132" s="154"/>
      <c r="G132" s="142"/>
    </row>
    <row r="133" spans="5:7" x14ac:dyDescent="0.35">
      <c r="E133" s="142"/>
      <c r="F133" s="154"/>
      <c r="G133" s="142"/>
    </row>
    <row r="134" spans="5:7" x14ac:dyDescent="0.35">
      <c r="E134" s="142"/>
      <c r="F134" s="154"/>
      <c r="G134" s="142"/>
    </row>
    <row r="135" spans="5:7" x14ac:dyDescent="0.35">
      <c r="E135" s="142"/>
      <c r="F135" s="154"/>
      <c r="G135" s="142"/>
    </row>
    <row r="136" spans="5:7" x14ac:dyDescent="0.35">
      <c r="E136" s="142"/>
      <c r="F136" s="154"/>
      <c r="G136" s="142"/>
    </row>
    <row r="137" spans="5:7" x14ac:dyDescent="0.35">
      <c r="E137" s="142"/>
      <c r="F137" s="154"/>
      <c r="G137" s="161"/>
    </row>
    <row r="138" spans="5:7" x14ac:dyDescent="0.35">
      <c r="E138" s="142"/>
      <c r="F138" s="154"/>
      <c r="G138" s="160"/>
    </row>
    <row r="139" spans="5:7" x14ac:dyDescent="0.35">
      <c r="E139" s="142"/>
      <c r="F139" s="154"/>
      <c r="G139" s="160"/>
    </row>
    <row r="140" spans="5:7" x14ac:dyDescent="0.35">
      <c r="E140" s="142"/>
      <c r="F140" s="154"/>
      <c r="G140" s="160"/>
    </row>
    <row r="141" spans="5:7" x14ac:dyDescent="0.35">
      <c r="E141" s="142"/>
      <c r="F141" s="154"/>
      <c r="G141" s="160"/>
    </row>
    <row r="142" spans="5:7" x14ac:dyDescent="0.35">
      <c r="E142" s="142"/>
      <c r="F142" s="154"/>
      <c r="G142" s="160"/>
    </row>
    <row r="143" spans="5:7" x14ac:dyDescent="0.35">
      <c r="E143" s="142"/>
      <c r="F143" s="154"/>
      <c r="G143" s="160"/>
    </row>
    <row r="144" spans="5:7" x14ac:dyDescent="0.35">
      <c r="E144" s="142"/>
      <c r="F144" s="154"/>
      <c r="G144" s="160"/>
    </row>
    <row r="145" spans="1:17" x14ac:dyDescent="0.35">
      <c r="A145" s="142"/>
      <c r="E145" s="142"/>
      <c r="F145" s="154"/>
      <c r="G145" s="160"/>
      <c r="H145" s="142"/>
      <c r="I145" s="142"/>
      <c r="J145" s="142"/>
      <c r="K145" s="142"/>
      <c r="L145" s="142"/>
      <c r="M145" s="142"/>
      <c r="N145" s="142"/>
      <c r="O145" s="142"/>
      <c r="P145" s="142"/>
      <c r="Q145" s="142"/>
    </row>
    <row r="146" spans="1:17" x14ac:dyDescent="0.35">
      <c r="A146" s="142"/>
      <c r="E146" s="142"/>
      <c r="F146" s="154"/>
      <c r="G146" s="160"/>
      <c r="H146" s="142"/>
      <c r="I146" s="142"/>
      <c r="J146" s="142"/>
      <c r="K146" s="142"/>
      <c r="L146" s="142"/>
      <c r="M146" s="142"/>
      <c r="N146" s="142"/>
      <c r="O146" s="142"/>
      <c r="P146" s="142"/>
      <c r="Q146" s="142"/>
    </row>
    <row r="148" spans="1:17" x14ac:dyDescent="0.35">
      <c r="A148" s="142"/>
      <c r="E148" s="142"/>
      <c r="F148" s="142"/>
      <c r="G148" s="142"/>
      <c r="H148" s="142"/>
      <c r="I148" s="142"/>
      <c r="J148" s="142"/>
      <c r="K148" s="142"/>
      <c r="L148" s="142"/>
      <c r="M148" s="142"/>
      <c r="N148" s="142"/>
      <c r="O148" s="142"/>
      <c r="P148" s="142"/>
      <c r="Q148" s="142"/>
    </row>
    <row r="149" spans="1:17" x14ac:dyDescent="0.35">
      <c r="A149" s="142"/>
      <c r="E149" s="147"/>
      <c r="F149" s="154"/>
      <c r="G149" s="142"/>
      <c r="H149" s="142"/>
      <c r="I149" s="142"/>
      <c r="J149" s="142"/>
      <c r="K149" s="142"/>
      <c r="L149" s="142"/>
      <c r="M149" s="142"/>
      <c r="N149" s="142"/>
      <c r="O149" s="142"/>
      <c r="P149" s="142"/>
      <c r="Q149" s="142"/>
    </row>
    <row r="150" spans="1:17" x14ac:dyDescent="0.35">
      <c r="A150" s="144"/>
      <c r="E150" s="144"/>
      <c r="F150" s="156"/>
      <c r="G150" s="144"/>
      <c r="H150" s="144"/>
      <c r="I150" s="144"/>
      <c r="J150" s="144"/>
      <c r="K150" s="144"/>
      <c r="L150" s="144"/>
      <c r="M150" s="144"/>
      <c r="N150" s="144"/>
      <c r="O150" s="144"/>
      <c r="P150" s="144"/>
      <c r="Q150" s="144"/>
    </row>
    <row r="151" spans="1:17" x14ac:dyDescent="0.35">
      <c r="A151" s="144"/>
      <c r="E151" s="144"/>
      <c r="F151" s="156"/>
      <c r="G151" s="144"/>
      <c r="H151" s="144"/>
      <c r="I151" s="144"/>
      <c r="J151" s="144"/>
      <c r="K151" s="144"/>
      <c r="L151" s="144"/>
      <c r="M151" s="144"/>
      <c r="N151" s="144"/>
      <c r="O151" s="144"/>
      <c r="P151" s="144"/>
      <c r="Q151" s="144"/>
    </row>
    <row r="152" spans="1:17" x14ac:dyDescent="0.35">
      <c r="A152" s="144"/>
      <c r="E152" s="144"/>
      <c r="F152" s="156"/>
      <c r="G152" s="144"/>
      <c r="H152" s="144"/>
      <c r="I152" s="144"/>
      <c r="J152" s="144"/>
      <c r="K152" s="144"/>
      <c r="L152" s="144"/>
      <c r="M152" s="144"/>
      <c r="N152" s="144"/>
      <c r="O152" s="144"/>
      <c r="P152" s="144"/>
      <c r="Q152" s="144"/>
    </row>
    <row r="153" spans="1:17" x14ac:dyDescent="0.35">
      <c r="A153" s="142"/>
      <c r="E153" s="142"/>
      <c r="F153" s="154"/>
      <c r="G153" s="144"/>
      <c r="H153" s="142"/>
      <c r="I153" s="142"/>
      <c r="J153" s="142"/>
      <c r="K153" s="142"/>
      <c r="L153" s="142"/>
      <c r="M153" s="142"/>
      <c r="N153" s="142"/>
      <c r="O153" s="142"/>
      <c r="P153" s="142"/>
      <c r="Q153" s="142"/>
    </row>
    <row r="154" spans="1:17" x14ac:dyDescent="0.35">
      <c r="A154" s="142"/>
      <c r="E154" s="147"/>
      <c r="F154" s="154"/>
      <c r="G154" s="142"/>
      <c r="H154" s="142"/>
      <c r="I154" s="142"/>
      <c r="J154" s="142"/>
      <c r="K154" s="142"/>
      <c r="L154" s="142"/>
      <c r="M154" s="142"/>
      <c r="N154" s="142"/>
      <c r="O154" s="142"/>
      <c r="P154" s="142"/>
      <c r="Q154" s="142"/>
    </row>
    <row r="155" spans="1:17" x14ac:dyDescent="0.35">
      <c r="A155" s="142"/>
      <c r="E155" s="144"/>
      <c r="F155" s="154"/>
      <c r="G155" s="144"/>
      <c r="H155" s="142"/>
      <c r="I155" s="142"/>
      <c r="J155" s="142"/>
      <c r="K155" s="142"/>
      <c r="L155" s="142"/>
      <c r="M155" s="142"/>
      <c r="N155" s="142"/>
      <c r="O155" s="142"/>
      <c r="P155" s="142"/>
      <c r="Q155" s="142"/>
    </row>
    <row r="156" spans="1:17" x14ac:dyDescent="0.35">
      <c r="A156" s="142"/>
      <c r="E156" s="144"/>
      <c r="F156" s="154"/>
      <c r="G156" s="144"/>
      <c r="H156" s="142"/>
      <c r="I156" s="142"/>
      <c r="J156" s="142"/>
      <c r="K156" s="142"/>
      <c r="L156" s="142"/>
      <c r="M156" s="142"/>
      <c r="N156" s="142"/>
      <c r="O156" s="142"/>
      <c r="P156" s="142"/>
      <c r="Q156" s="142"/>
    </row>
    <row r="157" spans="1:17" x14ac:dyDescent="0.35">
      <c r="A157" s="142"/>
      <c r="E157" s="144"/>
      <c r="F157" s="142"/>
      <c r="G157" s="144"/>
      <c r="H157" s="142"/>
      <c r="I157" s="142"/>
      <c r="J157" s="142"/>
      <c r="K157" s="142"/>
      <c r="L157" s="142"/>
      <c r="M157" s="142"/>
      <c r="N157" s="142"/>
      <c r="O157" s="142"/>
      <c r="P157" s="142"/>
      <c r="Q157" s="142"/>
    </row>
    <row r="158" spans="1:17" x14ac:dyDescent="0.35">
      <c r="A158" s="142"/>
      <c r="E158" s="158"/>
      <c r="F158" s="159"/>
      <c r="G158" s="158" t="s">
        <v>316</v>
      </c>
      <c r="H158" s="159"/>
      <c r="I158" s="159"/>
      <c r="J158" s="159"/>
      <c r="K158" s="159"/>
      <c r="L158" s="159"/>
      <c r="M158" s="159"/>
      <c r="N158" s="159"/>
      <c r="O158" s="159"/>
      <c r="P158" s="159"/>
      <c r="Q158" s="142"/>
    </row>
    <row r="160" spans="1:17" x14ac:dyDescent="0.35">
      <c r="A160" s="142"/>
      <c r="E160" s="152"/>
      <c r="F160" s="142"/>
      <c r="G160" s="142"/>
      <c r="H160" s="142"/>
      <c r="I160" s="142"/>
      <c r="J160" s="142"/>
      <c r="K160" s="142"/>
      <c r="L160" s="142"/>
      <c r="M160" s="142"/>
      <c r="N160" s="142"/>
      <c r="O160" s="142"/>
      <c r="P160" s="142"/>
      <c r="Q160" s="142"/>
    </row>
    <row r="161" spans="5:9" x14ac:dyDescent="0.35">
      <c r="E161" s="142"/>
      <c r="F161" s="142"/>
      <c r="G161" s="142"/>
      <c r="H161" s="142"/>
      <c r="I161" s="142"/>
    </row>
    <row r="162" spans="5:9" x14ac:dyDescent="0.35">
      <c r="E162" s="143"/>
      <c r="F162" s="151"/>
      <c r="G162" s="143"/>
      <c r="H162" s="143"/>
      <c r="I162" s="143"/>
    </row>
    <row r="163" spans="5:9" x14ac:dyDescent="0.35">
      <c r="E163" s="143"/>
      <c r="F163" s="143"/>
      <c r="G163" s="143"/>
      <c r="H163" s="143"/>
      <c r="I163" s="143"/>
    </row>
    <row r="165" spans="5:9" x14ac:dyDescent="0.35">
      <c r="E165" s="148"/>
      <c r="F165" s="142"/>
      <c r="G165" s="142"/>
      <c r="H165" s="142"/>
      <c r="I165" s="142"/>
    </row>
    <row r="169" spans="5:9" x14ac:dyDescent="0.35">
      <c r="E169" s="148"/>
      <c r="F169" s="142"/>
      <c r="G169" s="142"/>
      <c r="H169" s="142"/>
      <c r="I169" s="142"/>
    </row>
    <row r="176" spans="5:9" x14ac:dyDescent="0.35">
      <c r="E176" s="148"/>
      <c r="F176" s="142"/>
      <c r="G176" s="142"/>
      <c r="H176" s="142"/>
      <c r="I176" s="142"/>
    </row>
    <row r="182" spans="5:5" x14ac:dyDescent="0.35">
      <c r="E182" s="144"/>
    </row>
    <row r="185" spans="5:5" x14ac:dyDescent="0.35">
      <c r="E185" s="142"/>
    </row>
    <row r="187" spans="5:5" x14ac:dyDescent="0.35">
      <c r="E187" s="148"/>
    </row>
    <row r="191" spans="5:5" x14ac:dyDescent="0.35">
      <c r="E191" s="148"/>
    </row>
    <row r="195" spans="5:17" x14ac:dyDescent="0.35">
      <c r="E195" s="148"/>
      <c r="F195" s="142"/>
      <c r="G195" s="142"/>
      <c r="H195" s="142"/>
      <c r="I195" s="142"/>
      <c r="J195" s="142"/>
      <c r="K195" s="142"/>
      <c r="L195" s="142"/>
      <c r="M195" s="142"/>
      <c r="N195" s="142"/>
      <c r="O195" s="142"/>
      <c r="P195" s="142"/>
      <c r="Q195" s="142"/>
    </row>
    <row r="199" spans="5:17" x14ac:dyDescent="0.35">
      <c r="E199" s="149"/>
      <c r="F199" s="142"/>
      <c r="G199" s="142"/>
      <c r="H199" s="142"/>
      <c r="I199" s="142"/>
      <c r="J199" s="142"/>
      <c r="K199" s="142"/>
      <c r="L199" s="142"/>
      <c r="M199" s="142"/>
      <c r="N199" s="142"/>
      <c r="O199" s="142"/>
      <c r="P199" s="142"/>
      <c r="Q199" s="142"/>
    </row>
    <row r="200" spans="5:17" x14ac:dyDescent="0.35">
      <c r="E200" s="143"/>
      <c r="F200" s="142"/>
      <c r="G200" s="142"/>
      <c r="H200" s="142"/>
      <c r="I200" s="142"/>
      <c r="J200" s="142"/>
      <c r="K200" s="142"/>
      <c r="L200" s="142"/>
      <c r="M200" s="142"/>
      <c r="N200" s="142"/>
      <c r="O200" s="142"/>
      <c r="P200" s="142"/>
      <c r="Q200" s="142"/>
    </row>
    <row r="201" spans="5:17" x14ac:dyDescent="0.35">
      <c r="E201" s="142"/>
      <c r="F201" s="145"/>
      <c r="G201" s="145"/>
      <c r="H201" s="145"/>
      <c r="I201" s="145"/>
      <c r="J201" s="145"/>
      <c r="K201" s="145"/>
      <c r="L201" s="145"/>
      <c r="M201" s="145"/>
      <c r="N201" s="145"/>
      <c r="O201" s="145"/>
      <c r="P201" s="145"/>
      <c r="Q201" s="145"/>
    </row>
    <row r="202" spans="5:17" x14ac:dyDescent="0.35">
      <c r="E202" s="142"/>
      <c r="F202" s="145"/>
      <c r="G202" s="145"/>
      <c r="H202" s="145"/>
      <c r="I202" s="145"/>
      <c r="J202" s="145"/>
      <c r="K202" s="145"/>
      <c r="L202" s="145"/>
      <c r="M202" s="145"/>
      <c r="N202" s="145"/>
      <c r="O202" s="145"/>
      <c r="P202" s="145"/>
      <c r="Q202" s="1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0BB3-2F67-49ED-B830-5B9D142C5AEC}">
  <sheetPr>
    <tabColor rgb="FFFF0000"/>
  </sheetPr>
  <dimension ref="A1:Q99"/>
  <sheetViews>
    <sheetView topLeftCell="A22" workbookViewId="0">
      <selection activeCell="L2" sqref="L2"/>
    </sheetView>
  </sheetViews>
  <sheetFormatPr defaultRowHeight="14.5" x14ac:dyDescent="0.35"/>
  <cols>
    <col min="2" max="4" width="1.54296875" customWidth="1"/>
    <col min="5" max="5" width="43.90625" customWidth="1"/>
  </cols>
  <sheetData>
    <row r="1" spans="1:16" ht="28.5" x14ac:dyDescent="0.35">
      <c r="A1" s="106" t="s">
        <v>300</v>
      </c>
      <c r="B1" s="111"/>
      <c r="C1" s="111"/>
      <c r="D1" s="111"/>
      <c r="E1" s="88"/>
      <c r="F1" s="88"/>
      <c r="G1" s="88"/>
      <c r="H1" s="88"/>
      <c r="I1" s="88"/>
      <c r="J1" s="88"/>
      <c r="K1" s="88"/>
      <c r="L1" s="88"/>
      <c r="M1" s="88"/>
      <c r="N1" s="88"/>
      <c r="O1" s="88"/>
      <c r="P1" s="88"/>
    </row>
    <row r="2" spans="1:16" ht="38.5" x14ac:dyDescent="0.85">
      <c r="B2" s="46"/>
    </row>
    <row r="3" spans="1:16" x14ac:dyDescent="0.35">
      <c r="A3" s="121"/>
      <c r="B3" t="s">
        <v>301</v>
      </c>
      <c r="F3" s="121"/>
      <c r="G3" s="121"/>
      <c r="H3" s="121"/>
      <c r="I3" s="121"/>
      <c r="J3" s="121"/>
      <c r="K3" s="121"/>
      <c r="L3" s="121"/>
      <c r="M3" s="121"/>
      <c r="N3" s="121"/>
      <c r="O3" s="121"/>
      <c r="P3" s="121"/>
    </row>
    <row r="4" spans="1:16" ht="52" customHeight="1" x14ac:dyDescent="0.35">
      <c r="A4" s="114"/>
      <c r="D4" s="121"/>
      <c r="E4" s="204" t="s">
        <v>346</v>
      </c>
      <c r="F4" s="114"/>
      <c r="G4" s="114"/>
      <c r="H4" s="114"/>
      <c r="I4" s="114"/>
      <c r="J4" s="114"/>
      <c r="K4" s="114"/>
      <c r="L4" s="114"/>
      <c r="M4" s="114"/>
      <c r="N4" s="114"/>
      <c r="O4" s="114"/>
      <c r="P4" s="114"/>
    </row>
    <row r="5" spans="1:16" x14ac:dyDescent="0.35">
      <c r="A5" s="114"/>
      <c r="E5" s="204"/>
      <c r="F5" s="114"/>
      <c r="G5" s="114"/>
      <c r="H5" s="114"/>
      <c r="I5" s="114"/>
      <c r="J5" s="114"/>
      <c r="K5" s="114"/>
      <c r="L5" s="114"/>
      <c r="M5" s="114"/>
      <c r="N5" s="114"/>
      <c r="O5" s="114"/>
      <c r="P5" s="114"/>
    </row>
    <row r="6" spans="1:16" x14ac:dyDescent="0.35">
      <c r="A6" s="114"/>
      <c r="E6" s="204"/>
      <c r="F6" s="114"/>
      <c r="G6" s="114"/>
      <c r="H6" s="114"/>
      <c r="I6" s="114"/>
      <c r="J6" s="114"/>
      <c r="K6" s="114"/>
      <c r="L6" s="114"/>
      <c r="M6" s="114"/>
      <c r="N6" s="114"/>
      <c r="O6" s="114"/>
      <c r="P6" s="114"/>
    </row>
    <row r="7" spans="1:16" ht="72.5" customHeight="1" x14ac:dyDescent="0.35">
      <c r="A7" s="114"/>
      <c r="E7" s="204" t="s">
        <v>347</v>
      </c>
      <c r="F7" s="114"/>
      <c r="G7" s="114"/>
      <c r="H7" s="114"/>
      <c r="I7" s="114"/>
      <c r="J7" s="114"/>
      <c r="K7" s="121"/>
      <c r="L7" s="121"/>
      <c r="M7" s="114"/>
      <c r="N7" s="114"/>
      <c r="O7" s="114"/>
      <c r="P7" s="114"/>
    </row>
    <row r="8" spans="1:16" x14ac:dyDescent="0.35">
      <c r="A8" s="114"/>
      <c r="E8" s="204"/>
      <c r="F8" s="114"/>
      <c r="G8" s="114"/>
      <c r="H8" s="114"/>
      <c r="I8" s="114"/>
      <c r="J8" s="114"/>
      <c r="K8" s="114"/>
      <c r="L8" s="114"/>
      <c r="M8" s="114"/>
      <c r="N8" s="114"/>
      <c r="O8" s="114"/>
      <c r="P8" s="114"/>
    </row>
    <row r="9" spans="1:16" x14ac:dyDescent="0.35">
      <c r="A9" s="114"/>
      <c r="E9" s="204"/>
      <c r="F9" s="114"/>
      <c r="G9" s="114"/>
      <c r="H9" s="114"/>
      <c r="I9" s="114"/>
      <c r="J9" s="114"/>
      <c r="K9" s="114"/>
      <c r="L9" s="114"/>
      <c r="M9" s="114"/>
      <c r="N9" s="114"/>
      <c r="O9" s="114"/>
      <c r="P9" s="114"/>
    </row>
    <row r="10" spans="1:16" x14ac:dyDescent="0.35">
      <c r="A10" s="114"/>
      <c r="E10" s="205" t="s">
        <v>348</v>
      </c>
      <c r="F10" s="114"/>
      <c r="G10" s="114"/>
      <c r="H10" s="114"/>
      <c r="I10" s="114"/>
      <c r="J10" s="114"/>
      <c r="K10" s="114"/>
      <c r="L10" s="114"/>
      <c r="M10" s="114"/>
      <c r="N10" s="114"/>
      <c r="O10" s="114"/>
      <c r="P10" s="114"/>
    </row>
    <row r="11" spans="1:16" x14ac:dyDescent="0.35">
      <c r="A11" s="114"/>
      <c r="E11" s="205"/>
      <c r="F11" s="114"/>
      <c r="G11" s="114"/>
      <c r="H11" s="114"/>
      <c r="I11" s="114"/>
      <c r="J11" s="114"/>
      <c r="K11" s="114"/>
      <c r="L11" s="114"/>
      <c r="M11" s="114"/>
      <c r="N11" s="114"/>
      <c r="O11" s="114"/>
      <c r="P11" s="114"/>
    </row>
    <row r="12" spans="1:16" x14ac:dyDescent="0.35">
      <c r="A12" s="114"/>
      <c r="E12" s="205"/>
      <c r="F12" s="114"/>
      <c r="G12" s="114"/>
      <c r="H12" s="114"/>
      <c r="I12" s="114"/>
      <c r="J12" s="114"/>
      <c r="K12" s="114"/>
      <c r="L12" s="114"/>
      <c r="M12" s="114"/>
      <c r="N12" s="114"/>
      <c r="O12" s="114"/>
      <c r="P12" s="114"/>
    </row>
    <row r="13" spans="1:16" x14ac:dyDescent="0.35">
      <c r="E13" s="114"/>
      <c r="F13" s="114"/>
    </row>
    <row r="14" spans="1:16" x14ac:dyDescent="0.35">
      <c r="B14" t="s">
        <v>302</v>
      </c>
      <c r="E14" s="114"/>
      <c r="F14" s="114"/>
      <c r="G14" s="114"/>
    </row>
    <row r="15" spans="1:16" x14ac:dyDescent="0.35">
      <c r="E15" s="116" t="s">
        <v>306</v>
      </c>
      <c r="F15" s="114"/>
      <c r="G15" s="114"/>
    </row>
    <row r="16" spans="1:16" x14ac:dyDescent="0.35">
      <c r="E16" s="118" t="s">
        <v>303</v>
      </c>
      <c r="F16" s="114"/>
      <c r="G16" s="114"/>
    </row>
    <row r="17" spans="2:14" x14ac:dyDescent="0.35">
      <c r="E17" s="114"/>
      <c r="F17" s="114"/>
      <c r="G17" s="114"/>
    </row>
    <row r="18" spans="2:14" x14ac:dyDescent="0.35">
      <c r="B18" t="s">
        <v>304</v>
      </c>
      <c r="E18" s="114"/>
      <c r="F18" s="114"/>
      <c r="G18" s="114"/>
    </row>
    <row r="20" spans="2:14" ht="14.5" customHeight="1" x14ac:dyDescent="0.35">
      <c r="E20" s="108" t="s">
        <v>307</v>
      </c>
      <c r="F20" s="107" t="s">
        <v>305</v>
      </c>
      <c r="G20" t="s">
        <v>308</v>
      </c>
    </row>
    <row r="21" spans="2:14" x14ac:dyDescent="0.35">
      <c r="E21" s="108" t="s">
        <v>285</v>
      </c>
      <c r="F21" s="107" t="s">
        <v>305</v>
      </c>
      <c r="G21" s="121" t="s">
        <v>309</v>
      </c>
      <c r="H21" s="114"/>
      <c r="I21" s="114"/>
      <c r="J21" s="114"/>
      <c r="K21" s="114"/>
      <c r="L21" s="114"/>
      <c r="M21" s="114"/>
    </row>
    <row r="22" spans="2:14" ht="14.5" customHeight="1" x14ac:dyDescent="0.35">
      <c r="E22" s="108" t="s">
        <v>216</v>
      </c>
      <c r="F22" s="107" t="s">
        <v>305</v>
      </c>
      <c r="G22" s="121" t="s">
        <v>310</v>
      </c>
      <c r="H22" s="114"/>
      <c r="I22" s="114"/>
      <c r="J22" s="114"/>
      <c r="K22" s="114"/>
      <c r="L22" s="114"/>
      <c r="M22" s="114"/>
    </row>
    <row r="23" spans="2:14" ht="21" x14ac:dyDescent="0.5">
      <c r="C23" s="8"/>
      <c r="D23" s="8"/>
      <c r="E23" s="108" t="s">
        <v>282</v>
      </c>
      <c r="F23" s="107" t="s">
        <v>305</v>
      </c>
      <c r="G23" s="121" t="s">
        <v>311</v>
      </c>
      <c r="H23" s="114"/>
      <c r="I23" s="114"/>
      <c r="J23" s="114"/>
      <c r="K23" s="114"/>
      <c r="L23" s="114"/>
      <c r="M23" s="114"/>
    </row>
    <row r="24" spans="2:14" ht="14.5" customHeight="1" x14ac:dyDescent="0.35">
      <c r="E24" s="107" t="s">
        <v>266</v>
      </c>
      <c r="F24" s="107" t="s">
        <v>305</v>
      </c>
      <c r="G24" t="s">
        <v>312</v>
      </c>
      <c r="H24" s="114"/>
      <c r="I24" s="114"/>
      <c r="J24" s="114"/>
      <c r="K24" s="114"/>
      <c r="L24" s="114"/>
      <c r="M24" s="114"/>
    </row>
    <row r="26" spans="2:14" x14ac:dyDescent="0.35">
      <c r="B26" t="s">
        <v>349</v>
      </c>
    </row>
    <row r="27" spans="2:14" x14ac:dyDescent="0.35">
      <c r="E27" t="s">
        <v>0</v>
      </c>
      <c r="F27" t="s">
        <v>1</v>
      </c>
    </row>
    <row r="28" spans="2:14" x14ac:dyDescent="0.35">
      <c r="E28" t="s">
        <v>2</v>
      </c>
      <c r="F28" t="s">
        <v>3</v>
      </c>
    </row>
    <row r="29" spans="2:14" x14ac:dyDescent="0.35">
      <c r="E29" t="s">
        <v>4</v>
      </c>
      <c r="F29" t="s">
        <v>5</v>
      </c>
      <c r="H29" s="123"/>
      <c r="I29" s="122"/>
      <c r="J29" s="122"/>
      <c r="K29" s="122"/>
      <c r="L29" s="122"/>
      <c r="M29" s="122"/>
      <c r="N29" s="122"/>
    </row>
    <row r="30" spans="2:14" x14ac:dyDescent="0.35">
      <c r="E30" t="s">
        <v>6</v>
      </c>
      <c r="F30" t="s">
        <v>298</v>
      </c>
      <c r="H30" s="123"/>
      <c r="I30" s="122"/>
      <c r="J30" s="122"/>
      <c r="K30" s="122"/>
      <c r="L30" s="122"/>
      <c r="M30" s="122"/>
      <c r="N30" s="122"/>
    </row>
    <row r="31" spans="2:14" x14ac:dyDescent="0.35">
      <c r="E31" t="s">
        <v>7</v>
      </c>
      <c r="F31" t="s">
        <v>18</v>
      </c>
      <c r="H31" s="123"/>
      <c r="I31" s="122"/>
      <c r="J31" s="122"/>
      <c r="K31" s="122"/>
      <c r="L31" s="122"/>
      <c r="M31" s="122"/>
      <c r="N31" s="122"/>
    </row>
    <row r="32" spans="2:14" x14ac:dyDescent="0.35">
      <c r="E32" t="s">
        <v>8</v>
      </c>
      <c r="H32" s="123"/>
      <c r="I32" s="122"/>
      <c r="J32" s="122"/>
      <c r="K32" s="122"/>
      <c r="L32" s="122"/>
      <c r="M32" s="122"/>
      <c r="N32" s="122"/>
    </row>
    <row r="33" spans="5:14" x14ac:dyDescent="0.35">
      <c r="E33" s="123"/>
      <c r="F33" s="122"/>
      <c r="G33" s="122"/>
      <c r="H33" s="122"/>
      <c r="I33" s="122"/>
      <c r="J33" s="122"/>
      <c r="K33" s="122"/>
      <c r="L33" s="122"/>
      <c r="M33" s="122"/>
      <c r="N33" s="122"/>
    </row>
    <row r="34" spans="5:14" x14ac:dyDescent="0.35">
      <c r="E34" s="123"/>
      <c r="F34" s="122"/>
      <c r="G34" s="122"/>
      <c r="H34" s="122"/>
      <c r="I34" s="122"/>
      <c r="J34" s="122"/>
      <c r="K34" s="122"/>
      <c r="L34" s="122"/>
      <c r="M34" s="122"/>
      <c r="N34" s="122"/>
    </row>
    <row r="35" spans="5:14" x14ac:dyDescent="0.35">
      <c r="E35" s="123"/>
      <c r="F35" s="122"/>
      <c r="G35" s="122"/>
      <c r="H35" s="122"/>
      <c r="I35" s="122"/>
      <c r="J35" s="122"/>
      <c r="K35" s="122"/>
      <c r="L35" s="122"/>
      <c r="M35" s="122"/>
      <c r="N35" s="122"/>
    </row>
    <row r="36" spans="5:14" x14ac:dyDescent="0.35">
      <c r="E36" s="123"/>
      <c r="F36" s="122"/>
      <c r="G36" s="122"/>
      <c r="H36" s="122"/>
      <c r="I36" s="122"/>
      <c r="J36" s="122"/>
      <c r="K36" s="122"/>
      <c r="L36" s="122"/>
      <c r="M36" s="122"/>
      <c r="N36" s="122"/>
    </row>
    <row r="37" spans="5:14" x14ac:dyDescent="0.35">
      <c r="E37" s="123"/>
      <c r="F37" s="122"/>
      <c r="G37" s="122"/>
      <c r="H37" s="122"/>
      <c r="I37" s="122"/>
      <c r="J37" s="122"/>
      <c r="K37" s="122"/>
      <c r="L37" s="122"/>
      <c r="M37" s="122"/>
      <c r="N37" s="122"/>
    </row>
    <row r="38" spans="5:14" x14ac:dyDescent="0.35">
      <c r="E38" s="123"/>
      <c r="F38" s="122"/>
      <c r="G38" s="122"/>
      <c r="H38" s="122"/>
      <c r="I38" s="122"/>
      <c r="J38" s="122"/>
      <c r="K38" s="122"/>
      <c r="L38" s="122"/>
      <c r="M38" s="122"/>
      <c r="N38" s="122"/>
    </row>
    <row r="39" spans="5:14" x14ac:dyDescent="0.35">
      <c r="E39" s="123"/>
      <c r="F39" s="122"/>
      <c r="G39" s="122"/>
      <c r="H39" s="122"/>
      <c r="I39" s="122"/>
      <c r="J39" s="122"/>
      <c r="K39" s="122"/>
      <c r="L39" s="122"/>
      <c r="M39" s="122"/>
      <c r="N39" s="122"/>
    </row>
    <row r="40" spans="5:14" x14ac:dyDescent="0.35">
      <c r="E40" s="123"/>
      <c r="F40" s="122"/>
      <c r="G40" s="122"/>
      <c r="H40" s="122"/>
      <c r="I40" s="122"/>
      <c r="J40" s="122"/>
      <c r="K40" s="122"/>
      <c r="L40" s="122"/>
      <c r="M40" s="122"/>
      <c r="N40" s="122"/>
    </row>
    <row r="47" spans="5:14" x14ac:dyDescent="0.35">
      <c r="E47" s="119"/>
    </row>
    <row r="50" spans="2:5" ht="38.5" x14ac:dyDescent="0.85">
      <c r="B50" s="46"/>
    </row>
    <row r="51" spans="2:5" x14ac:dyDescent="0.35">
      <c r="B51" s="1"/>
    </row>
    <row r="53" spans="2:5" x14ac:dyDescent="0.35">
      <c r="E53" s="116"/>
    </row>
    <row r="55" spans="2:5" x14ac:dyDescent="0.35">
      <c r="B55" s="17"/>
      <c r="C55" s="17"/>
      <c r="D55" s="17"/>
    </row>
    <row r="56" spans="2:5" x14ac:dyDescent="0.35">
      <c r="B56" s="17"/>
      <c r="C56" s="21"/>
      <c r="D56" s="21"/>
      <c r="E56" s="114"/>
    </row>
    <row r="57" spans="2:5" x14ac:dyDescent="0.35">
      <c r="B57" s="17"/>
      <c r="C57" s="19"/>
      <c r="D57" s="19"/>
    </row>
    <row r="58" spans="2:5" x14ac:dyDescent="0.35">
      <c r="B58" s="17"/>
      <c r="C58" s="19"/>
      <c r="D58" s="19"/>
      <c r="E58" s="119"/>
    </row>
    <row r="59" spans="2:5" x14ac:dyDescent="0.35">
      <c r="B59" s="17"/>
      <c r="C59" s="19"/>
      <c r="D59" s="19"/>
    </row>
    <row r="60" spans="2:5" x14ac:dyDescent="0.35">
      <c r="B60" s="17"/>
      <c r="C60" s="19"/>
      <c r="D60" s="19"/>
    </row>
    <row r="61" spans="2:5" x14ac:dyDescent="0.35">
      <c r="B61" s="17"/>
      <c r="C61" s="19"/>
      <c r="D61" s="19"/>
    </row>
    <row r="62" spans="2:5" x14ac:dyDescent="0.35">
      <c r="B62" s="17"/>
      <c r="C62" s="19"/>
      <c r="D62" s="19"/>
      <c r="E62" s="119"/>
    </row>
    <row r="63" spans="2:5" x14ac:dyDescent="0.35">
      <c r="B63" s="17"/>
      <c r="C63" s="19"/>
      <c r="D63" s="19"/>
    </row>
    <row r="64" spans="2:5" x14ac:dyDescent="0.35">
      <c r="B64" s="17"/>
      <c r="C64" s="19"/>
      <c r="D64" s="19"/>
    </row>
    <row r="65" spans="2:17" x14ac:dyDescent="0.35">
      <c r="B65" s="17"/>
      <c r="C65" s="19"/>
      <c r="D65" s="19"/>
    </row>
    <row r="66" spans="2:17" x14ac:dyDescent="0.35">
      <c r="B66" s="17"/>
      <c r="C66" s="19"/>
      <c r="D66" s="19"/>
      <c r="E66" s="119"/>
      <c r="F66" s="114"/>
      <c r="G66" s="114"/>
      <c r="H66" s="114"/>
      <c r="I66" s="114"/>
      <c r="J66" s="114"/>
      <c r="K66" s="114"/>
      <c r="L66" s="114"/>
      <c r="M66" s="114"/>
      <c r="N66" s="114"/>
      <c r="O66" s="114"/>
      <c r="P66" s="114"/>
      <c r="Q66" s="114"/>
    </row>
    <row r="67" spans="2:17" x14ac:dyDescent="0.35">
      <c r="B67" s="17"/>
      <c r="C67" s="19"/>
      <c r="D67" s="19"/>
    </row>
    <row r="68" spans="2:17" x14ac:dyDescent="0.35">
      <c r="B68" s="17"/>
      <c r="C68" s="19"/>
      <c r="D68" s="19"/>
    </row>
    <row r="69" spans="2:17" x14ac:dyDescent="0.35">
      <c r="B69" s="17"/>
      <c r="C69" s="19"/>
      <c r="D69" s="19"/>
    </row>
    <row r="70" spans="2:17" x14ac:dyDescent="0.35">
      <c r="B70" s="17"/>
      <c r="C70" s="22"/>
      <c r="D70" s="22"/>
      <c r="E70" s="120"/>
      <c r="F70" s="114"/>
      <c r="G70" s="114"/>
      <c r="H70" s="114"/>
      <c r="I70" s="114"/>
      <c r="J70" s="114"/>
      <c r="K70" s="114"/>
      <c r="L70" s="114"/>
      <c r="M70" s="114"/>
      <c r="N70" s="114"/>
      <c r="O70" s="114"/>
      <c r="P70" s="114"/>
      <c r="Q70" s="114"/>
    </row>
    <row r="71" spans="2:17" x14ac:dyDescent="0.35">
      <c r="B71" s="17"/>
      <c r="C71" s="19"/>
      <c r="D71" s="19"/>
      <c r="E71" s="115"/>
      <c r="F71" s="114"/>
      <c r="G71" s="114"/>
      <c r="H71" s="114"/>
      <c r="I71" s="114"/>
      <c r="J71" s="114"/>
      <c r="K71" s="114"/>
      <c r="L71" s="114"/>
      <c r="M71" s="114"/>
      <c r="N71" s="114"/>
      <c r="O71" s="114"/>
      <c r="P71" s="114"/>
      <c r="Q71" s="114"/>
    </row>
    <row r="72" spans="2:17" x14ac:dyDescent="0.35">
      <c r="B72" s="17"/>
      <c r="C72" s="19"/>
      <c r="D72" s="19"/>
      <c r="E72" s="114"/>
      <c r="F72" s="117"/>
      <c r="G72" s="117"/>
      <c r="H72" s="117"/>
      <c r="I72" s="117"/>
      <c r="J72" s="117"/>
      <c r="K72" s="117"/>
      <c r="L72" s="117"/>
      <c r="M72" s="117"/>
      <c r="N72" s="117"/>
      <c r="O72" s="117"/>
      <c r="P72" s="117"/>
      <c r="Q72" s="117"/>
    </row>
    <row r="73" spans="2:17" x14ac:dyDescent="0.35">
      <c r="B73" s="17"/>
      <c r="C73" s="17"/>
      <c r="D73" s="17"/>
      <c r="E73" s="114"/>
      <c r="F73" s="117"/>
      <c r="G73" s="117"/>
      <c r="H73" s="117"/>
      <c r="I73" s="117"/>
      <c r="J73" s="117"/>
      <c r="K73" s="117"/>
      <c r="L73" s="117"/>
      <c r="M73" s="117"/>
      <c r="N73" s="117"/>
      <c r="O73" s="117"/>
      <c r="P73" s="117"/>
      <c r="Q73" s="117"/>
    </row>
    <row r="74" spans="2:17" x14ac:dyDescent="0.35">
      <c r="B74" s="17"/>
      <c r="C74" s="17"/>
      <c r="D74" s="17"/>
    </row>
    <row r="75" spans="2:17" x14ac:dyDescent="0.35">
      <c r="B75" s="17"/>
      <c r="C75" s="17"/>
      <c r="D75" s="17"/>
    </row>
    <row r="76" spans="2:17" x14ac:dyDescent="0.35">
      <c r="B76" s="17"/>
      <c r="C76" s="17"/>
      <c r="D76" s="17"/>
    </row>
    <row r="79" spans="2:17" x14ac:dyDescent="0.35">
      <c r="C79" s="5"/>
      <c r="D79" s="6"/>
    </row>
    <row r="80" spans="2:17" x14ac:dyDescent="0.35">
      <c r="C80" s="5"/>
      <c r="D80" s="6"/>
    </row>
    <row r="81" spans="3:4" x14ac:dyDescent="0.35">
      <c r="C81" s="5"/>
      <c r="D81" s="6"/>
    </row>
    <row r="82" spans="3:4" x14ac:dyDescent="0.35">
      <c r="C82" s="5"/>
      <c r="D82" s="6"/>
    </row>
    <row r="83" spans="3:4" x14ac:dyDescent="0.35">
      <c r="C83" s="5"/>
      <c r="D83" s="6"/>
    </row>
    <row r="85" spans="3:4" x14ac:dyDescent="0.35">
      <c r="C85" s="5"/>
      <c r="D85" s="6"/>
    </row>
    <row r="86" spans="3:4" x14ac:dyDescent="0.35">
      <c r="C86" s="5"/>
      <c r="D86" s="6"/>
    </row>
    <row r="87" spans="3:4" x14ac:dyDescent="0.35">
      <c r="C87" s="5"/>
      <c r="D87" s="6"/>
    </row>
    <row r="88" spans="3:4" x14ac:dyDescent="0.35">
      <c r="C88" s="5"/>
      <c r="D88" s="6"/>
    </row>
    <row r="89" spans="3:4" x14ac:dyDescent="0.35">
      <c r="C89" s="5"/>
      <c r="D89" s="6"/>
    </row>
    <row r="90" spans="3:4" x14ac:dyDescent="0.35">
      <c r="C90" s="5"/>
      <c r="D90" s="6"/>
    </row>
    <row r="91" spans="3:4" x14ac:dyDescent="0.35">
      <c r="C91" s="6"/>
      <c r="D91" s="6"/>
    </row>
    <row r="99" spans="4:4" ht="21" x14ac:dyDescent="0.35">
      <c r="D99" s="58"/>
    </row>
  </sheetData>
  <mergeCells count="3">
    <mergeCell ref="E4:E6"/>
    <mergeCell ref="E7:E9"/>
    <mergeCell ref="E10:E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53105-2A51-4EC5-B8F5-453641FD3C95}">
  <sheetPr codeName="Sheet2">
    <tabColor theme="7" tint="0.79998168889431442"/>
  </sheetPr>
  <dimension ref="A2:BO117"/>
  <sheetViews>
    <sheetView topLeftCell="A21" zoomScale="67" zoomScaleNormal="55" workbookViewId="0">
      <selection activeCell="G44" sqref="G44"/>
    </sheetView>
  </sheetViews>
  <sheetFormatPr defaultRowHeight="14.5" x14ac:dyDescent="0.35"/>
  <cols>
    <col min="1" max="4" width="1.54296875" customWidth="1"/>
    <col min="5" max="5" width="28.7265625" customWidth="1"/>
    <col min="6" max="6" width="1.54296875" customWidth="1"/>
    <col min="7" max="7" width="31.81640625" bestFit="1" customWidth="1"/>
    <col min="8" max="8" width="26.54296875" bestFit="1" customWidth="1"/>
    <col min="9" max="9" width="22" customWidth="1"/>
    <col min="10" max="10" width="21.81640625" bestFit="1" customWidth="1"/>
    <col min="11" max="11" width="21.81640625" customWidth="1"/>
    <col min="12" max="12" width="32.26953125" bestFit="1" customWidth="1"/>
  </cols>
  <sheetData>
    <row r="2" spans="1:13" s="109" customFormat="1" ht="38.5" x14ac:dyDescent="0.85">
      <c r="A2" s="93" t="s">
        <v>319</v>
      </c>
    </row>
    <row r="3" spans="1:13" x14ac:dyDescent="0.35">
      <c r="B3" s="124" t="s">
        <v>320</v>
      </c>
    </row>
    <row r="4" spans="1:13" x14ac:dyDescent="0.35">
      <c r="B4" s="124"/>
    </row>
    <row r="5" spans="1:13" s="97" customFormat="1" x14ac:dyDescent="0.35">
      <c r="A5" s="99" t="s">
        <v>322</v>
      </c>
      <c r="B5" s="98"/>
    </row>
    <row r="6" spans="1:13" x14ac:dyDescent="0.35">
      <c r="B6" s="124"/>
    </row>
    <row r="7" spans="1:13" x14ac:dyDescent="0.35">
      <c r="E7" t="s">
        <v>54</v>
      </c>
      <c r="G7" s="103">
        <v>2025</v>
      </c>
    </row>
    <row r="8" spans="1:13" x14ac:dyDescent="0.35">
      <c r="E8" t="s">
        <v>55</v>
      </c>
      <c r="G8" s="103">
        <v>2028</v>
      </c>
    </row>
    <row r="9" spans="1:13" x14ac:dyDescent="0.35">
      <c r="B9" s="124"/>
    </row>
    <row r="10" spans="1:13" x14ac:dyDescent="0.35">
      <c r="B10" s="124"/>
      <c r="E10" s="43" t="s">
        <v>299</v>
      </c>
      <c r="G10" s="104">
        <v>0.15</v>
      </c>
    </row>
    <row r="11" spans="1:13" x14ac:dyDescent="0.35">
      <c r="B11" s="124"/>
    </row>
    <row r="12" spans="1:13" x14ac:dyDescent="0.35">
      <c r="B12" s="124"/>
    </row>
    <row r="13" spans="1:13" s="97" customFormat="1" x14ac:dyDescent="0.35">
      <c r="A13" s="99" t="s">
        <v>321</v>
      </c>
      <c r="B13" s="98"/>
    </row>
    <row r="14" spans="1:13" x14ac:dyDescent="0.35">
      <c r="B14" s="110"/>
    </row>
    <row r="15" spans="1:13" s="81" customFormat="1" ht="45" x14ac:dyDescent="0.5">
      <c r="B15" s="135" t="s">
        <v>9</v>
      </c>
      <c r="C15" s="101"/>
      <c r="D15" s="134"/>
      <c r="E15" s="101"/>
      <c r="F15" s="101"/>
      <c r="G15" s="101" t="s">
        <v>10</v>
      </c>
      <c r="H15" s="101" t="s">
        <v>11</v>
      </c>
      <c r="I15" s="101" t="s">
        <v>12</v>
      </c>
      <c r="J15" s="91" t="s">
        <v>13</v>
      </c>
      <c r="K15" s="91" t="s">
        <v>14</v>
      </c>
      <c r="L15" s="133" t="s">
        <v>15</v>
      </c>
      <c r="M15" s="101" t="s">
        <v>16</v>
      </c>
    </row>
    <row r="17" spans="3:13" x14ac:dyDescent="0.35">
      <c r="E17" t="s">
        <v>17</v>
      </c>
      <c r="G17" s="112" t="s">
        <v>297</v>
      </c>
      <c r="H17" s="112" t="s">
        <v>18</v>
      </c>
      <c r="I17" s="127">
        <v>1500</v>
      </c>
      <c r="J17" s="113">
        <v>31</v>
      </c>
      <c r="K17" s="94"/>
      <c r="L17" s="59">
        <f>J17+K17</f>
        <v>31</v>
      </c>
      <c r="M17" s="112">
        <v>7</v>
      </c>
    </row>
    <row r="18" spans="3:13" x14ac:dyDescent="0.35">
      <c r="E18" t="s">
        <v>19</v>
      </c>
      <c r="G18" s="112" t="s">
        <v>6</v>
      </c>
      <c r="H18" s="112"/>
      <c r="I18" s="127"/>
      <c r="J18" s="94"/>
      <c r="K18" s="94"/>
      <c r="L18" s="25">
        <v>0</v>
      </c>
      <c r="M18" s="112"/>
    </row>
    <row r="19" spans="3:13" x14ac:dyDescent="0.35">
      <c r="E19" t="s">
        <v>20</v>
      </c>
      <c r="G19" s="112"/>
      <c r="H19" s="112"/>
      <c r="I19" s="127"/>
      <c r="J19" s="94"/>
      <c r="K19" s="94"/>
      <c r="L19" s="25">
        <v>0</v>
      </c>
      <c r="M19" s="112"/>
    </row>
    <row r="20" spans="3:13" x14ac:dyDescent="0.35">
      <c r="E20" t="s">
        <v>21</v>
      </c>
      <c r="G20" s="112"/>
      <c r="H20" s="112"/>
      <c r="I20" s="127"/>
      <c r="J20" s="94"/>
      <c r="K20" s="94"/>
      <c r="L20" s="25">
        <f t="shared" ref="L20:L27" si="0">J20+K20</f>
        <v>0</v>
      </c>
      <c r="M20" s="112"/>
    </row>
    <row r="21" spans="3:13" x14ac:dyDescent="0.35">
      <c r="E21" t="s">
        <v>22</v>
      </c>
      <c r="G21" s="112"/>
      <c r="H21" s="112"/>
      <c r="I21" s="127"/>
      <c r="J21" s="94"/>
      <c r="K21" s="94"/>
      <c r="L21" s="25">
        <f t="shared" si="0"/>
        <v>0</v>
      </c>
      <c r="M21" s="112"/>
    </row>
    <row r="22" spans="3:13" x14ac:dyDescent="0.35">
      <c r="E22" t="s">
        <v>23</v>
      </c>
      <c r="G22" s="130"/>
      <c r="H22" s="130"/>
      <c r="I22" s="96"/>
      <c r="J22" s="102"/>
      <c r="K22" s="102"/>
      <c r="L22" s="25">
        <f t="shared" si="0"/>
        <v>0</v>
      </c>
      <c r="M22" s="112"/>
    </row>
    <row r="23" spans="3:13" x14ac:dyDescent="0.35">
      <c r="E23" t="s">
        <v>24</v>
      </c>
      <c r="G23" s="92"/>
      <c r="H23" s="92"/>
      <c r="I23" s="103"/>
      <c r="J23" s="95"/>
      <c r="K23" s="95"/>
      <c r="L23" s="25">
        <f t="shared" si="0"/>
        <v>0</v>
      </c>
      <c r="M23" s="112"/>
    </row>
    <row r="24" spans="3:13" x14ac:dyDescent="0.35">
      <c r="E24" t="s">
        <v>25</v>
      </c>
      <c r="G24" s="92"/>
      <c r="H24" s="92"/>
      <c r="I24" s="103"/>
      <c r="J24" s="95"/>
      <c r="K24" s="95"/>
      <c r="L24" s="25">
        <f t="shared" si="0"/>
        <v>0</v>
      </c>
      <c r="M24" s="112"/>
    </row>
    <row r="25" spans="3:13" x14ac:dyDescent="0.35">
      <c r="E25" t="s">
        <v>26</v>
      </c>
      <c r="G25" s="92"/>
      <c r="H25" s="92"/>
      <c r="I25" s="103"/>
      <c r="J25" s="95"/>
      <c r="K25" s="95"/>
      <c r="L25" s="25">
        <f t="shared" si="0"/>
        <v>0</v>
      </c>
      <c r="M25" s="112"/>
    </row>
    <row r="26" spans="3:13" x14ac:dyDescent="0.35">
      <c r="E26" t="s">
        <v>27</v>
      </c>
      <c r="G26" s="92"/>
      <c r="H26" s="92"/>
      <c r="I26" s="103"/>
      <c r="J26" s="95"/>
      <c r="K26" s="95"/>
      <c r="L26" s="25">
        <f t="shared" si="0"/>
        <v>0</v>
      </c>
      <c r="M26" s="112"/>
    </row>
    <row r="27" spans="3:13" x14ac:dyDescent="0.35">
      <c r="E27" t="s">
        <v>28</v>
      </c>
      <c r="G27" s="92"/>
      <c r="H27" s="92"/>
      <c r="I27" s="103"/>
      <c r="J27" s="95"/>
      <c r="K27" s="95"/>
      <c r="L27" s="25">
        <f t="shared" si="0"/>
        <v>0</v>
      </c>
      <c r="M27" s="112"/>
    </row>
    <row r="29" spans="3:13" ht="30.5" x14ac:dyDescent="0.5">
      <c r="C29" s="51" t="s">
        <v>29</v>
      </c>
      <c r="D29" s="51"/>
      <c r="E29" s="18"/>
      <c r="F29" s="18"/>
      <c r="G29" s="18"/>
      <c r="H29" s="18"/>
      <c r="I29" s="18" t="s">
        <v>30</v>
      </c>
      <c r="J29" s="7" t="s">
        <v>31</v>
      </c>
      <c r="K29" s="18" t="s">
        <v>32</v>
      </c>
    </row>
    <row r="30" spans="3:13" x14ac:dyDescent="0.35">
      <c r="E30" t="s">
        <v>33</v>
      </c>
      <c r="I30" s="96">
        <v>0</v>
      </c>
      <c r="J30" s="96">
        <v>0</v>
      </c>
      <c r="K30" s="96">
        <v>7</v>
      </c>
    </row>
    <row r="31" spans="3:13" x14ac:dyDescent="0.35">
      <c r="E31" t="s">
        <v>34</v>
      </c>
      <c r="I31" s="96">
        <v>0</v>
      </c>
      <c r="J31" s="96">
        <v>0</v>
      </c>
      <c r="K31" s="96">
        <v>7</v>
      </c>
    </row>
    <row r="32" spans="3:13" x14ac:dyDescent="0.35">
      <c r="E32" t="s">
        <v>35</v>
      </c>
      <c r="I32" s="96"/>
      <c r="J32" s="96"/>
      <c r="K32" s="96"/>
    </row>
    <row r="33" spans="1:15" x14ac:dyDescent="0.35">
      <c r="E33" t="s">
        <v>36</v>
      </c>
      <c r="I33" s="96"/>
      <c r="J33" s="96"/>
      <c r="K33" s="96"/>
    </row>
    <row r="34" spans="1:15" x14ac:dyDescent="0.35">
      <c r="E34" t="s">
        <v>37</v>
      </c>
      <c r="I34" s="96"/>
      <c r="J34" s="96"/>
      <c r="K34" s="96"/>
    </row>
    <row r="35" spans="1:15" x14ac:dyDescent="0.35">
      <c r="E35" t="s">
        <v>38</v>
      </c>
      <c r="I35" s="11"/>
    </row>
    <row r="37" spans="1:15" x14ac:dyDescent="0.35">
      <c r="E37" t="s">
        <v>296</v>
      </c>
      <c r="I37" s="26">
        <f>MAX(H100:BO100)</f>
        <v>46500</v>
      </c>
      <c r="J37" t="s">
        <v>39</v>
      </c>
    </row>
    <row r="38" spans="1:15" x14ac:dyDescent="0.35">
      <c r="I38" t="s">
        <v>40</v>
      </c>
    </row>
    <row r="39" spans="1:15" x14ac:dyDescent="0.35">
      <c r="E39" t="s">
        <v>41</v>
      </c>
      <c r="I39" s="105">
        <v>9351.5018315018315</v>
      </c>
    </row>
    <row r="40" spans="1:15" x14ac:dyDescent="0.35">
      <c r="E40" s="2"/>
      <c r="F40" s="2"/>
    </row>
    <row r="41" spans="1:15" s="97" customFormat="1" x14ac:dyDescent="0.35">
      <c r="A41" s="99" t="s">
        <v>323</v>
      </c>
    </row>
    <row r="42" spans="1:15" x14ac:dyDescent="0.35">
      <c r="B42" s="1"/>
    </row>
    <row r="43" spans="1:15" x14ac:dyDescent="0.35">
      <c r="B43" s="17"/>
      <c r="C43" s="21" t="s">
        <v>56</v>
      </c>
      <c r="D43" s="21"/>
      <c r="E43" s="21"/>
      <c r="G43" t="s">
        <v>57</v>
      </c>
      <c r="I43" s="81"/>
      <c r="J43" s="81"/>
      <c r="M43" s="19"/>
      <c r="N43" s="19"/>
      <c r="O43" s="43"/>
    </row>
    <row r="44" spans="1:15" x14ac:dyDescent="0.35">
      <c r="B44" s="17"/>
      <c r="C44" s="19"/>
      <c r="D44" s="19"/>
      <c r="E44" s="19" t="s">
        <v>58</v>
      </c>
      <c r="G44" s="103">
        <v>20</v>
      </c>
      <c r="H44" t="s">
        <v>59</v>
      </c>
      <c r="I44" s="81"/>
      <c r="J44" s="81"/>
      <c r="M44" s="19"/>
      <c r="N44" s="19"/>
      <c r="O44" s="43"/>
    </row>
    <row r="45" spans="1:15" x14ac:dyDescent="0.35">
      <c r="B45" s="17"/>
      <c r="C45" s="19"/>
      <c r="D45" s="19"/>
      <c r="E45" s="19" t="s">
        <v>60</v>
      </c>
      <c r="G45" s="103">
        <v>20</v>
      </c>
      <c r="H45" t="s">
        <v>59</v>
      </c>
      <c r="I45" s="81"/>
      <c r="J45" s="81"/>
      <c r="M45" s="19"/>
      <c r="N45" s="19"/>
      <c r="O45" s="43"/>
    </row>
    <row r="46" spans="1:15" x14ac:dyDescent="0.35">
      <c r="B46" s="17"/>
      <c r="C46" s="19"/>
      <c r="D46" s="19"/>
      <c r="E46" s="19" t="s">
        <v>61</v>
      </c>
      <c r="G46" s="103">
        <v>20</v>
      </c>
      <c r="H46" t="s">
        <v>59</v>
      </c>
      <c r="I46" s="81"/>
      <c r="J46" s="81"/>
      <c r="M46" s="19"/>
      <c r="N46" s="19"/>
      <c r="O46" s="43"/>
    </row>
    <row r="47" spans="1:15" x14ac:dyDescent="0.35">
      <c r="B47" s="17"/>
      <c r="C47" s="19"/>
      <c r="D47" s="19"/>
      <c r="E47" s="19" t="s">
        <v>62</v>
      </c>
      <c r="G47" s="103">
        <v>20</v>
      </c>
      <c r="H47" t="s">
        <v>59</v>
      </c>
      <c r="I47" s="81"/>
      <c r="J47" s="81"/>
      <c r="M47" s="19"/>
      <c r="N47" s="19"/>
      <c r="O47" s="43"/>
    </row>
    <row r="48" spans="1:15" x14ac:dyDescent="0.35">
      <c r="B48" s="17"/>
      <c r="C48" s="19"/>
      <c r="D48" s="19"/>
      <c r="E48" s="19" t="s">
        <v>63</v>
      </c>
      <c r="G48" s="103">
        <v>20</v>
      </c>
      <c r="H48" t="s">
        <v>59</v>
      </c>
      <c r="I48" s="81"/>
      <c r="J48" s="81"/>
      <c r="M48" s="19"/>
      <c r="N48" s="19"/>
      <c r="O48" s="43"/>
    </row>
    <row r="49" spans="1:15" ht="43.5" x14ac:dyDescent="0.35">
      <c r="B49" s="17"/>
      <c r="C49" s="19"/>
      <c r="D49" s="19"/>
      <c r="E49" s="24" t="s">
        <v>64</v>
      </c>
      <c r="G49" s="103">
        <v>20</v>
      </c>
      <c r="H49" t="s">
        <v>59</v>
      </c>
      <c r="I49" s="81"/>
      <c r="J49" s="81"/>
      <c r="M49" s="19"/>
      <c r="N49" s="19"/>
      <c r="O49" s="43"/>
    </row>
    <row r="50" spans="1:15" ht="43.5" x14ac:dyDescent="0.35">
      <c r="B50" s="17"/>
      <c r="C50" s="19"/>
      <c r="D50" s="19"/>
      <c r="E50" s="24" t="s">
        <v>65</v>
      </c>
      <c r="G50" s="103">
        <v>20</v>
      </c>
      <c r="H50" t="s">
        <v>59</v>
      </c>
      <c r="I50" s="81"/>
      <c r="J50" s="81"/>
      <c r="M50" s="19"/>
      <c r="N50" s="19"/>
      <c r="O50" s="43"/>
    </row>
    <row r="51" spans="1:15" x14ac:dyDescent="0.35">
      <c r="B51" s="17"/>
      <c r="C51" s="19"/>
      <c r="D51" s="19"/>
      <c r="E51" s="19" t="s">
        <v>66</v>
      </c>
      <c r="G51" s="103">
        <v>20</v>
      </c>
      <c r="H51" t="s">
        <v>59</v>
      </c>
      <c r="I51" s="81"/>
      <c r="J51" s="81"/>
      <c r="M51" s="19"/>
      <c r="N51" s="19"/>
      <c r="O51" s="43"/>
    </row>
    <row r="52" spans="1:15" x14ac:dyDescent="0.35">
      <c r="B52" s="17"/>
      <c r="C52" s="19"/>
      <c r="D52" s="19"/>
      <c r="E52" s="19" t="s">
        <v>67</v>
      </c>
      <c r="G52" s="103">
        <v>20</v>
      </c>
      <c r="H52" t="s">
        <v>59</v>
      </c>
      <c r="I52" s="81"/>
      <c r="J52" s="81"/>
      <c r="M52" s="19"/>
      <c r="N52" s="19"/>
      <c r="O52" s="43"/>
    </row>
    <row r="53" spans="1:15" x14ac:dyDescent="0.35">
      <c r="B53" s="17"/>
      <c r="C53" s="19"/>
      <c r="D53" s="19"/>
      <c r="E53" s="19" t="s">
        <v>68</v>
      </c>
      <c r="G53" s="103">
        <v>20</v>
      </c>
      <c r="H53" t="s">
        <v>59</v>
      </c>
      <c r="I53" s="81"/>
      <c r="J53" s="81"/>
      <c r="M53" s="19"/>
      <c r="N53" s="19"/>
      <c r="O53" s="43"/>
    </row>
    <row r="54" spans="1:15" ht="29" x14ac:dyDescent="0.35">
      <c r="B54" s="17"/>
      <c r="C54" s="19"/>
      <c r="D54" s="19"/>
      <c r="E54" s="24" t="s">
        <v>69</v>
      </c>
      <c r="G54" s="103">
        <v>20</v>
      </c>
      <c r="H54" t="s">
        <v>59</v>
      </c>
      <c r="I54" s="81"/>
      <c r="J54" s="81"/>
      <c r="M54" s="19"/>
      <c r="N54" s="19"/>
      <c r="O54" s="43"/>
    </row>
    <row r="55" spans="1:15" x14ac:dyDescent="0.35">
      <c r="B55" s="17"/>
      <c r="C55" s="19"/>
      <c r="D55" s="19"/>
      <c r="E55" s="19" t="s">
        <v>70</v>
      </c>
      <c r="G55" s="103">
        <v>20</v>
      </c>
      <c r="H55" t="s">
        <v>59</v>
      </c>
      <c r="I55" s="81"/>
      <c r="J55" s="81"/>
      <c r="M55" s="19"/>
      <c r="N55" s="19"/>
      <c r="O55" s="43"/>
    </row>
    <row r="56" spans="1:15" x14ac:dyDescent="0.35">
      <c r="B56" s="17"/>
      <c r="C56" s="19"/>
      <c r="D56" s="19"/>
      <c r="E56" s="20" t="s">
        <v>71</v>
      </c>
      <c r="G56" s="103">
        <v>20</v>
      </c>
      <c r="H56" t="s">
        <v>59</v>
      </c>
      <c r="I56" s="81"/>
      <c r="J56" s="81"/>
      <c r="M56" s="19"/>
      <c r="N56" s="19"/>
      <c r="O56" s="43"/>
    </row>
    <row r="57" spans="1:15" x14ac:dyDescent="0.35">
      <c r="B57" s="17"/>
      <c r="C57" s="22"/>
      <c r="D57" s="22"/>
      <c r="E57" s="43" t="s">
        <v>72</v>
      </c>
      <c r="G57" s="103">
        <v>20</v>
      </c>
      <c r="H57" t="s">
        <v>59</v>
      </c>
      <c r="I57" s="81"/>
      <c r="J57" s="81"/>
      <c r="M57" s="19"/>
      <c r="N57" s="19"/>
      <c r="O57" s="43"/>
    </row>
    <row r="58" spans="1:15" x14ac:dyDescent="0.35">
      <c r="B58" s="17"/>
      <c r="C58" s="19"/>
      <c r="D58" s="19"/>
      <c r="E58" s="43" t="s">
        <v>73</v>
      </c>
      <c r="G58" s="103">
        <v>20</v>
      </c>
      <c r="H58" t="s">
        <v>59</v>
      </c>
      <c r="I58" s="81"/>
      <c r="J58" s="81"/>
      <c r="M58" s="19"/>
      <c r="N58" s="19"/>
      <c r="O58" s="43"/>
    </row>
    <row r="59" spans="1:15" x14ac:dyDescent="0.35">
      <c r="B59" s="17"/>
      <c r="C59" s="19"/>
      <c r="D59" s="19"/>
      <c r="E59" s="43" t="s">
        <v>74</v>
      </c>
      <c r="G59" s="103">
        <v>20</v>
      </c>
      <c r="H59" t="s">
        <v>59</v>
      </c>
      <c r="I59" s="81"/>
      <c r="J59" s="81"/>
      <c r="M59" s="19"/>
      <c r="N59" s="19"/>
      <c r="O59" s="43"/>
    </row>
    <row r="60" spans="1:15" x14ac:dyDescent="0.35">
      <c r="B60" s="17"/>
      <c r="C60" s="17"/>
      <c r="D60" s="17"/>
      <c r="E60" s="43" t="s">
        <v>75</v>
      </c>
      <c r="G60" s="103">
        <v>20</v>
      </c>
      <c r="H60" t="s">
        <v>59</v>
      </c>
      <c r="I60" s="81"/>
      <c r="J60" s="81"/>
      <c r="M60" s="19"/>
      <c r="N60" s="19"/>
      <c r="O60" s="43"/>
    </row>
    <row r="61" spans="1:15" x14ac:dyDescent="0.35">
      <c r="B61" s="17"/>
      <c r="C61" s="17"/>
      <c r="D61" s="17"/>
      <c r="E61" s="43" t="s">
        <v>76</v>
      </c>
      <c r="G61" s="103">
        <v>20</v>
      </c>
      <c r="H61" t="s">
        <v>59</v>
      </c>
      <c r="I61" s="81"/>
      <c r="J61" s="81"/>
      <c r="M61" s="19"/>
      <c r="N61" s="19"/>
      <c r="O61" s="43"/>
    </row>
    <row r="62" spans="1:15" x14ac:dyDescent="0.35">
      <c r="B62" s="17"/>
      <c r="C62" s="17"/>
      <c r="D62" s="17"/>
      <c r="E62" s="43" t="s">
        <v>77</v>
      </c>
      <c r="G62" s="103">
        <v>20</v>
      </c>
      <c r="H62" t="s">
        <v>59</v>
      </c>
      <c r="I62" s="81"/>
      <c r="J62" s="81"/>
      <c r="M62" s="19"/>
      <c r="N62" s="19"/>
      <c r="O62" s="43"/>
    </row>
    <row r="63" spans="1:15" x14ac:dyDescent="0.35">
      <c r="B63" s="17"/>
      <c r="C63" s="17"/>
      <c r="D63" s="17"/>
      <c r="E63" s="17"/>
      <c r="M63" s="19"/>
      <c r="N63" s="19"/>
      <c r="O63" s="43"/>
    </row>
    <row r="64" spans="1:15" s="97" customFormat="1" x14ac:dyDescent="0.35">
      <c r="A64" s="99" t="s">
        <v>324</v>
      </c>
    </row>
    <row r="65" spans="1:67" x14ac:dyDescent="0.35">
      <c r="B65" s="17"/>
      <c r="C65" s="17"/>
      <c r="D65" s="17"/>
      <c r="E65" s="17"/>
      <c r="M65" s="19"/>
      <c r="N65" s="19"/>
      <c r="O65" s="43"/>
    </row>
    <row r="66" spans="1:67" x14ac:dyDescent="0.35">
      <c r="C66" s="5"/>
      <c r="D66" s="6"/>
      <c r="E66" t="s">
        <v>78</v>
      </c>
      <c r="G66" s="84">
        <f>28000/'Invoer warmte'!H105</f>
        <v>4.666666666666667</v>
      </c>
      <c r="H66" t="s">
        <v>79</v>
      </c>
    </row>
    <row r="67" spans="1:67" x14ac:dyDescent="0.35">
      <c r="C67" s="5"/>
      <c r="D67" s="6"/>
      <c r="E67" t="s">
        <v>80</v>
      </c>
      <c r="G67" s="103"/>
      <c r="H67" t="s">
        <v>79</v>
      </c>
    </row>
    <row r="68" spans="1:67" x14ac:dyDescent="0.35">
      <c r="C68" s="5"/>
      <c r="D68" s="6"/>
      <c r="E68" t="s">
        <v>81</v>
      </c>
      <c r="G68" s="103"/>
      <c r="H68" t="s">
        <v>79</v>
      </c>
    </row>
    <row r="69" spans="1:67" x14ac:dyDescent="0.35">
      <c r="C69" s="5"/>
      <c r="D69" s="6"/>
      <c r="E69" t="s">
        <v>82</v>
      </c>
      <c r="G69" s="103"/>
      <c r="H69" t="s">
        <v>79</v>
      </c>
    </row>
    <row r="70" spans="1:67" x14ac:dyDescent="0.35">
      <c r="C70" s="5"/>
      <c r="D70" s="6"/>
      <c r="E70" t="s">
        <v>83</v>
      </c>
      <c r="G70" s="103"/>
      <c r="H70" t="s">
        <v>79</v>
      </c>
    </row>
    <row r="71" spans="1:67" x14ac:dyDescent="0.35">
      <c r="E71" s="2"/>
      <c r="F71" s="2"/>
    </row>
    <row r="72" spans="1:67" s="97" customFormat="1" x14ac:dyDescent="0.35">
      <c r="A72" s="99" t="s">
        <v>325</v>
      </c>
    </row>
    <row r="73" spans="1:67" x14ac:dyDescent="0.35">
      <c r="E73" s="2"/>
      <c r="F73" s="2"/>
    </row>
    <row r="74" spans="1:67" x14ac:dyDescent="0.35">
      <c r="G74" s="101" t="s">
        <v>42</v>
      </c>
      <c r="H74" s="34">
        <f>'Invoer warmte'!$G$7</f>
        <v>2025</v>
      </c>
      <c r="I74" s="34">
        <f t="shared" ref="I74:AN74" si="1">H74+1</f>
        <v>2026</v>
      </c>
      <c r="J74" s="34">
        <f t="shared" si="1"/>
        <v>2027</v>
      </c>
      <c r="K74" s="34">
        <f t="shared" si="1"/>
        <v>2028</v>
      </c>
      <c r="L74" s="34">
        <f t="shared" si="1"/>
        <v>2029</v>
      </c>
      <c r="M74" s="34">
        <f t="shared" si="1"/>
        <v>2030</v>
      </c>
      <c r="N74" s="34">
        <f t="shared" si="1"/>
        <v>2031</v>
      </c>
      <c r="O74" s="34">
        <f t="shared" si="1"/>
        <v>2032</v>
      </c>
      <c r="P74" s="34">
        <f t="shared" si="1"/>
        <v>2033</v>
      </c>
      <c r="Q74" s="34">
        <f t="shared" si="1"/>
        <v>2034</v>
      </c>
      <c r="R74" s="34">
        <f t="shared" si="1"/>
        <v>2035</v>
      </c>
      <c r="S74" s="34">
        <f t="shared" si="1"/>
        <v>2036</v>
      </c>
      <c r="T74" s="34">
        <f t="shared" si="1"/>
        <v>2037</v>
      </c>
      <c r="U74" s="34">
        <f t="shared" si="1"/>
        <v>2038</v>
      </c>
      <c r="V74" s="34">
        <f t="shared" si="1"/>
        <v>2039</v>
      </c>
      <c r="W74" s="34">
        <f t="shared" si="1"/>
        <v>2040</v>
      </c>
      <c r="X74" s="34">
        <f t="shared" si="1"/>
        <v>2041</v>
      </c>
      <c r="Y74" s="34">
        <f t="shared" si="1"/>
        <v>2042</v>
      </c>
      <c r="Z74" s="34">
        <f t="shared" si="1"/>
        <v>2043</v>
      </c>
      <c r="AA74" s="34">
        <f t="shared" si="1"/>
        <v>2044</v>
      </c>
      <c r="AB74" s="34">
        <f t="shared" si="1"/>
        <v>2045</v>
      </c>
      <c r="AC74" s="34">
        <f t="shared" si="1"/>
        <v>2046</v>
      </c>
      <c r="AD74" s="34">
        <f t="shared" si="1"/>
        <v>2047</v>
      </c>
      <c r="AE74" s="34">
        <f t="shared" si="1"/>
        <v>2048</v>
      </c>
      <c r="AF74" s="34">
        <f t="shared" si="1"/>
        <v>2049</v>
      </c>
      <c r="AG74" s="34">
        <f t="shared" si="1"/>
        <v>2050</v>
      </c>
      <c r="AH74" s="34">
        <f t="shared" si="1"/>
        <v>2051</v>
      </c>
      <c r="AI74" s="34">
        <f t="shared" si="1"/>
        <v>2052</v>
      </c>
      <c r="AJ74" s="34">
        <f t="shared" si="1"/>
        <v>2053</v>
      </c>
      <c r="AK74" s="34">
        <f t="shared" si="1"/>
        <v>2054</v>
      </c>
      <c r="AL74" s="34">
        <f t="shared" si="1"/>
        <v>2055</v>
      </c>
      <c r="AM74" s="34">
        <f t="shared" si="1"/>
        <v>2056</v>
      </c>
      <c r="AN74" s="34">
        <f t="shared" si="1"/>
        <v>2057</v>
      </c>
      <c r="AO74" s="34">
        <f t="shared" ref="AO74:BO74" si="2">AN74+1</f>
        <v>2058</v>
      </c>
      <c r="AP74" s="34">
        <f t="shared" si="2"/>
        <v>2059</v>
      </c>
      <c r="AQ74" s="34">
        <f t="shared" si="2"/>
        <v>2060</v>
      </c>
      <c r="AR74" s="34">
        <f t="shared" si="2"/>
        <v>2061</v>
      </c>
      <c r="AS74" s="34">
        <f t="shared" si="2"/>
        <v>2062</v>
      </c>
      <c r="AT74" s="34">
        <f t="shared" si="2"/>
        <v>2063</v>
      </c>
      <c r="AU74" s="34">
        <f t="shared" si="2"/>
        <v>2064</v>
      </c>
      <c r="AV74" s="34">
        <f t="shared" si="2"/>
        <v>2065</v>
      </c>
      <c r="AW74" s="34">
        <f t="shared" si="2"/>
        <v>2066</v>
      </c>
      <c r="AX74" s="34">
        <f t="shared" si="2"/>
        <v>2067</v>
      </c>
      <c r="AY74" s="34">
        <f t="shared" si="2"/>
        <v>2068</v>
      </c>
      <c r="AZ74" s="34">
        <f t="shared" si="2"/>
        <v>2069</v>
      </c>
      <c r="BA74" s="34">
        <f t="shared" si="2"/>
        <v>2070</v>
      </c>
      <c r="BB74" s="34">
        <f t="shared" si="2"/>
        <v>2071</v>
      </c>
      <c r="BC74" s="34">
        <f t="shared" si="2"/>
        <v>2072</v>
      </c>
      <c r="BD74" s="34">
        <f t="shared" si="2"/>
        <v>2073</v>
      </c>
      <c r="BE74" s="34">
        <f t="shared" si="2"/>
        <v>2074</v>
      </c>
      <c r="BF74" s="34">
        <f t="shared" si="2"/>
        <v>2075</v>
      </c>
      <c r="BG74" s="34">
        <f t="shared" si="2"/>
        <v>2076</v>
      </c>
      <c r="BH74" s="34">
        <f t="shared" si="2"/>
        <v>2077</v>
      </c>
      <c r="BI74" s="34">
        <f t="shared" si="2"/>
        <v>2078</v>
      </c>
      <c r="BJ74" s="34">
        <f t="shared" si="2"/>
        <v>2079</v>
      </c>
      <c r="BK74" s="34">
        <f t="shared" si="2"/>
        <v>2080</v>
      </c>
      <c r="BL74" s="34">
        <f t="shared" si="2"/>
        <v>2081</v>
      </c>
      <c r="BM74" s="34">
        <f t="shared" si="2"/>
        <v>2082</v>
      </c>
      <c r="BN74" s="34">
        <f t="shared" si="2"/>
        <v>2083</v>
      </c>
      <c r="BO74" s="34">
        <f t="shared" si="2"/>
        <v>2084</v>
      </c>
    </row>
    <row r="75" spans="1:67" x14ac:dyDescent="0.35">
      <c r="E75" t="s">
        <v>17</v>
      </c>
      <c r="G75" t="str">
        <f t="shared" ref="G75:G85" si="3">IF(MAX(H75:BO75)=I17,"Klopt met max aantal woningen","Klopt niet met max aantal woningen")</f>
        <v>Klopt met max aantal woningen</v>
      </c>
      <c r="H75" s="103">
        <v>250</v>
      </c>
      <c r="I75" s="103">
        <v>500</v>
      </c>
      <c r="J75" s="103">
        <v>750</v>
      </c>
      <c r="K75" s="103">
        <v>1000</v>
      </c>
      <c r="L75" s="103">
        <v>1250</v>
      </c>
      <c r="M75" s="103">
        <v>1450</v>
      </c>
      <c r="N75" s="103">
        <v>1500</v>
      </c>
      <c r="O75" s="103">
        <v>1500</v>
      </c>
      <c r="P75" s="103">
        <v>1500</v>
      </c>
      <c r="Q75" s="103">
        <v>1500</v>
      </c>
      <c r="R75" s="103">
        <v>1500</v>
      </c>
      <c r="S75" s="103">
        <v>1500</v>
      </c>
      <c r="T75" s="103">
        <v>1500</v>
      </c>
      <c r="U75" s="103">
        <v>1500</v>
      </c>
      <c r="V75" s="103">
        <v>1500</v>
      </c>
      <c r="W75" s="103">
        <v>1500</v>
      </c>
      <c r="X75" s="103">
        <v>1500</v>
      </c>
      <c r="Y75" s="103">
        <v>1500</v>
      </c>
      <c r="Z75" s="103">
        <v>1500</v>
      </c>
      <c r="AA75" s="103">
        <v>1500</v>
      </c>
      <c r="AB75" s="103">
        <v>1500</v>
      </c>
      <c r="AC75" s="103">
        <v>1500</v>
      </c>
      <c r="AD75" s="103">
        <v>1500</v>
      </c>
      <c r="AE75" s="103">
        <v>1500</v>
      </c>
      <c r="AF75" s="103">
        <v>1500</v>
      </c>
      <c r="AG75" s="103">
        <v>1500</v>
      </c>
      <c r="AH75" s="103">
        <v>1500</v>
      </c>
      <c r="AI75" s="103">
        <v>1500</v>
      </c>
      <c r="AJ75" s="103">
        <v>1500</v>
      </c>
      <c r="AK75" s="103">
        <v>1500</v>
      </c>
      <c r="AL75" s="103">
        <v>1500</v>
      </c>
      <c r="AM75" s="103">
        <v>1500</v>
      </c>
      <c r="AN75" s="103">
        <v>1500</v>
      </c>
      <c r="AO75" s="103">
        <v>1500</v>
      </c>
      <c r="AP75" s="103">
        <v>1500</v>
      </c>
      <c r="AQ75" s="103">
        <v>1500</v>
      </c>
      <c r="AR75" s="103">
        <v>1500</v>
      </c>
      <c r="AS75" s="103">
        <v>1500</v>
      </c>
      <c r="AT75" s="103">
        <v>1500</v>
      </c>
      <c r="AU75" s="103">
        <v>1500</v>
      </c>
      <c r="AV75" s="103">
        <v>1500</v>
      </c>
      <c r="AW75" s="103">
        <v>1500</v>
      </c>
      <c r="AX75" s="103">
        <v>1500</v>
      </c>
      <c r="AY75" s="103">
        <v>1500</v>
      </c>
      <c r="AZ75" s="103">
        <v>1500</v>
      </c>
      <c r="BA75" s="103">
        <v>1500</v>
      </c>
      <c r="BB75" s="103">
        <v>1500</v>
      </c>
      <c r="BC75" s="103">
        <v>1500</v>
      </c>
      <c r="BD75" s="103">
        <v>1500</v>
      </c>
      <c r="BE75" s="103">
        <v>1500</v>
      </c>
      <c r="BF75" s="103">
        <v>1500</v>
      </c>
      <c r="BG75" s="103">
        <v>1500</v>
      </c>
      <c r="BH75" s="103">
        <v>1500</v>
      </c>
      <c r="BI75" s="103">
        <v>1500</v>
      </c>
      <c r="BJ75" s="103">
        <v>1500</v>
      </c>
      <c r="BK75" s="103">
        <v>1500</v>
      </c>
      <c r="BL75" s="103">
        <v>1500</v>
      </c>
      <c r="BM75" s="103">
        <v>1500</v>
      </c>
      <c r="BN75" s="103">
        <v>1500</v>
      </c>
      <c r="BO75" s="103">
        <v>1500</v>
      </c>
    </row>
    <row r="76" spans="1:67" x14ac:dyDescent="0.35">
      <c r="E76" t="s">
        <v>19</v>
      </c>
      <c r="G76" t="str">
        <f t="shared" si="3"/>
        <v>Klopt met max aantal woningen</v>
      </c>
      <c r="H76" s="103">
        <f t="shared" ref="H76:H85" si="4">$I18</f>
        <v>0</v>
      </c>
      <c r="I76" s="103">
        <f t="shared" ref="I76:AM76" si="5">$I18</f>
        <v>0</v>
      </c>
      <c r="J76" s="103">
        <f t="shared" si="5"/>
        <v>0</v>
      </c>
      <c r="K76" s="103">
        <f t="shared" si="5"/>
        <v>0</v>
      </c>
      <c r="L76" s="103">
        <f t="shared" si="5"/>
        <v>0</v>
      </c>
      <c r="M76" s="103">
        <f t="shared" si="5"/>
        <v>0</v>
      </c>
      <c r="N76" s="103">
        <f t="shared" si="5"/>
        <v>0</v>
      </c>
      <c r="O76" s="103">
        <f t="shared" si="5"/>
        <v>0</v>
      </c>
      <c r="P76" s="103">
        <f t="shared" si="5"/>
        <v>0</v>
      </c>
      <c r="Q76" s="103">
        <f t="shared" si="5"/>
        <v>0</v>
      </c>
      <c r="R76" s="103">
        <f t="shared" si="5"/>
        <v>0</v>
      </c>
      <c r="S76" s="103">
        <f t="shared" si="5"/>
        <v>0</v>
      </c>
      <c r="T76" s="103">
        <f t="shared" si="5"/>
        <v>0</v>
      </c>
      <c r="U76" s="103">
        <f t="shared" si="5"/>
        <v>0</v>
      </c>
      <c r="V76" s="103">
        <f t="shared" si="5"/>
        <v>0</v>
      </c>
      <c r="W76" s="103">
        <f t="shared" si="5"/>
        <v>0</v>
      </c>
      <c r="X76" s="103">
        <f t="shared" si="5"/>
        <v>0</v>
      </c>
      <c r="Y76" s="103">
        <f t="shared" si="5"/>
        <v>0</v>
      </c>
      <c r="Z76" s="103">
        <f t="shared" si="5"/>
        <v>0</v>
      </c>
      <c r="AA76" s="103">
        <f t="shared" si="5"/>
        <v>0</v>
      </c>
      <c r="AB76" s="103">
        <f t="shared" si="5"/>
        <v>0</v>
      </c>
      <c r="AC76" s="103">
        <f t="shared" si="5"/>
        <v>0</v>
      </c>
      <c r="AD76" s="103">
        <f t="shared" si="5"/>
        <v>0</v>
      </c>
      <c r="AE76" s="103">
        <f t="shared" si="5"/>
        <v>0</v>
      </c>
      <c r="AF76" s="103">
        <f t="shared" si="5"/>
        <v>0</v>
      </c>
      <c r="AG76" s="103">
        <f t="shared" si="5"/>
        <v>0</v>
      </c>
      <c r="AH76" s="103">
        <f t="shared" si="5"/>
        <v>0</v>
      </c>
      <c r="AI76" s="103">
        <f t="shared" si="5"/>
        <v>0</v>
      </c>
      <c r="AJ76" s="103">
        <f t="shared" si="5"/>
        <v>0</v>
      </c>
      <c r="AK76" s="103">
        <f t="shared" si="5"/>
        <v>0</v>
      </c>
      <c r="AL76" s="103">
        <f t="shared" si="5"/>
        <v>0</v>
      </c>
      <c r="AM76" s="103">
        <f t="shared" si="5"/>
        <v>0</v>
      </c>
      <c r="AN76" s="103">
        <f t="shared" ref="AN76:BO76" si="6">$I18</f>
        <v>0</v>
      </c>
      <c r="AO76" s="103">
        <f t="shared" si="6"/>
        <v>0</v>
      </c>
      <c r="AP76" s="103">
        <f t="shared" si="6"/>
        <v>0</v>
      </c>
      <c r="AQ76" s="103">
        <f t="shared" si="6"/>
        <v>0</v>
      </c>
      <c r="AR76" s="103">
        <f t="shared" si="6"/>
        <v>0</v>
      </c>
      <c r="AS76" s="103">
        <f t="shared" si="6"/>
        <v>0</v>
      </c>
      <c r="AT76" s="103">
        <f t="shared" si="6"/>
        <v>0</v>
      </c>
      <c r="AU76" s="103">
        <f t="shared" si="6"/>
        <v>0</v>
      </c>
      <c r="AV76" s="103">
        <f t="shared" si="6"/>
        <v>0</v>
      </c>
      <c r="AW76" s="103">
        <f t="shared" si="6"/>
        <v>0</v>
      </c>
      <c r="AX76" s="103">
        <f t="shared" si="6"/>
        <v>0</v>
      </c>
      <c r="AY76" s="103">
        <f t="shared" si="6"/>
        <v>0</v>
      </c>
      <c r="AZ76" s="103">
        <f t="shared" si="6"/>
        <v>0</v>
      </c>
      <c r="BA76" s="103">
        <f t="shared" si="6"/>
        <v>0</v>
      </c>
      <c r="BB76" s="103">
        <f t="shared" si="6"/>
        <v>0</v>
      </c>
      <c r="BC76" s="103">
        <f t="shared" si="6"/>
        <v>0</v>
      </c>
      <c r="BD76" s="103">
        <f t="shared" si="6"/>
        <v>0</v>
      </c>
      <c r="BE76" s="103">
        <f t="shared" si="6"/>
        <v>0</v>
      </c>
      <c r="BF76" s="103">
        <f t="shared" si="6"/>
        <v>0</v>
      </c>
      <c r="BG76" s="103">
        <f t="shared" si="6"/>
        <v>0</v>
      </c>
      <c r="BH76" s="103">
        <f t="shared" si="6"/>
        <v>0</v>
      </c>
      <c r="BI76" s="103">
        <f t="shared" si="6"/>
        <v>0</v>
      </c>
      <c r="BJ76" s="103">
        <f t="shared" si="6"/>
        <v>0</v>
      </c>
      <c r="BK76" s="103">
        <f t="shared" si="6"/>
        <v>0</v>
      </c>
      <c r="BL76" s="103">
        <f t="shared" si="6"/>
        <v>0</v>
      </c>
      <c r="BM76" s="103">
        <f t="shared" si="6"/>
        <v>0</v>
      </c>
      <c r="BN76" s="103">
        <f t="shared" si="6"/>
        <v>0</v>
      </c>
      <c r="BO76" s="103">
        <f t="shared" si="6"/>
        <v>0</v>
      </c>
    </row>
    <row r="77" spans="1:67" x14ac:dyDescent="0.35">
      <c r="E77" t="s">
        <v>20</v>
      </c>
      <c r="G77" t="str">
        <f t="shared" si="3"/>
        <v>Klopt met max aantal woningen</v>
      </c>
      <c r="H77" s="103">
        <f t="shared" si="4"/>
        <v>0</v>
      </c>
      <c r="I77" s="103">
        <f t="shared" ref="I77:AM77" si="7">$I19</f>
        <v>0</v>
      </c>
      <c r="J77" s="103">
        <f t="shared" si="7"/>
        <v>0</v>
      </c>
      <c r="K77" s="103">
        <f t="shared" si="7"/>
        <v>0</v>
      </c>
      <c r="L77" s="103">
        <f t="shared" si="7"/>
        <v>0</v>
      </c>
      <c r="M77" s="103">
        <f t="shared" si="7"/>
        <v>0</v>
      </c>
      <c r="N77" s="103">
        <f t="shared" si="7"/>
        <v>0</v>
      </c>
      <c r="O77" s="103">
        <f t="shared" si="7"/>
        <v>0</v>
      </c>
      <c r="P77" s="103">
        <f t="shared" si="7"/>
        <v>0</v>
      </c>
      <c r="Q77" s="103">
        <f t="shared" si="7"/>
        <v>0</v>
      </c>
      <c r="R77" s="103">
        <f t="shared" si="7"/>
        <v>0</v>
      </c>
      <c r="S77" s="103">
        <f t="shared" si="7"/>
        <v>0</v>
      </c>
      <c r="T77" s="103">
        <f t="shared" si="7"/>
        <v>0</v>
      </c>
      <c r="U77" s="103">
        <f t="shared" si="7"/>
        <v>0</v>
      </c>
      <c r="V77" s="103">
        <f t="shared" si="7"/>
        <v>0</v>
      </c>
      <c r="W77" s="103">
        <f t="shared" si="7"/>
        <v>0</v>
      </c>
      <c r="X77" s="103">
        <f t="shared" si="7"/>
        <v>0</v>
      </c>
      <c r="Y77" s="103">
        <f t="shared" si="7"/>
        <v>0</v>
      </c>
      <c r="Z77" s="103">
        <f t="shared" si="7"/>
        <v>0</v>
      </c>
      <c r="AA77" s="103">
        <f t="shared" si="7"/>
        <v>0</v>
      </c>
      <c r="AB77" s="103">
        <f t="shared" si="7"/>
        <v>0</v>
      </c>
      <c r="AC77" s="103">
        <f t="shared" si="7"/>
        <v>0</v>
      </c>
      <c r="AD77" s="103">
        <f t="shared" si="7"/>
        <v>0</v>
      </c>
      <c r="AE77" s="103">
        <f t="shared" si="7"/>
        <v>0</v>
      </c>
      <c r="AF77" s="103">
        <f t="shared" si="7"/>
        <v>0</v>
      </c>
      <c r="AG77" s="103">
        <f t="shared" si="7"/>
        <v>0</v>
      </c>
      <c r="AH77" s="103">
        <f t="shared" si="7"/>
        <v>0</v>
      </c>
      <c r="AI77" s="103">
        <f t="shared" si="7"/>
        <v>0</v>
      </c>
      <c r="AJ77" s="103">
        <f t="shared" si="7"/>
        <v>0</v>
      </c>
      <c r="AK77" s="103">
        <f t="shared" si="7"/>
        <v>0</v>
      </c>
      <c r="AL77" s="103">
        <f t="shared" si="7"/>
        <v>0</v>
      </c>
      <c r="AM77" s="103">
        <f t="shared" si="7"/>
        <v>0</v>
      </c>
      <c r="AN77" s="103">
        <f t="shared" ref="AN77:BO77" si="8">$I19</f>
        <v>0</v>
      </c>
      <c r="AO77" s="103">
        <f t="shared" si="8"/>
        <v>0</v>
      </c>
      <c r="AP77" s="103">
        <f t="shared" si="8"/>
        <v>0</v>
      </c>
      <c r="AQ77" s="103">
        <f t="shared" si="8"/>
        <v>0</v>
      </c>
      <c r="AR77" s="103">
        <f t="shared" si="8"/>
        <v>0</v>
      </c>
      <c r="AS77" s="103">
        <f t="shared" si="8"/>
        <v>0</v>
      </c>
      <c r="AT77" s="103">
        <f t="shared" si="8"/>
        <v>0</v>
      </c>
      <c r="AU77" s="103">
        <f t="shared" si="8"/>
        <v>0</v>
      </c>
      <c r="AV77" s="103">
        <f t="shared" si="8"/>
        <v>0</v>
      </c>
      <c r="AW77" s="103">
        <f t="shared" si="8"/>
        <v>0</v>
      </c>
      <c r="AX77" s="103">
        <f t="shared" si="8"/>
        <v>0</v>
      </c>
      <c r="AY77" s="103">
        <f t="shared" si="8"/>
        <v>0</v>
      </c>
      <c r="AZ77" s="103">
        <f t="shared" si="8"/>
        <v>0</v>
      </c>
      <c r="BA77" s="103">
        <f t="shared" si="8"/>
        <v>0</v>
      </c>
      <c r="BB77" s="103">
        <f t="shared" si="8"/>
        <v>0</v>
      </c>
      <c r="BC77" s="103">
        <f t="shared" si="8"/>
        <v>0</v>
      </c>
      <c r="BD77" s="103">
        <f t="shared" si="8"/>
        <v>0</v>
      </c>
      <c r="BE77" s="103">
        <f t="shared" si="8"/>
        <v>0</v>
      </c>
      <c r="BF77" s="103">
        <f t="shared" si="8"/>
        <v>0</v>
      </c>
      <c r="BG77" s="103">
        <f t="shared" si="8"/>
        <v>0</v>
      </c>
      <c r="BH77" s="103">
        <f t="shared" si="8"/>
        <v>0</v>
      </c>
      <c r="BI77" s="103">
        <f t="shared" si="8"/>
        <v>0</v>
      </c>
      <c r="BJ77" s="103">
        <f t="shared" si="8"/>
        <v>0</v>
      </c>
      <c r="BK77" s="103">
        <f t="shared" si="8"/>
        <v>0</v>
      </c>
      <c r="BL77" s="103">
        <f t="shared" si="8"/>
        <v>0</v>
      </c>
      <c r="BM77" s="103">
        <f t="shared" si="8"/>
        <v>0</v>
      </c>
      <c r="BN77" s="103">
        <f t="shared" si="8"/>
        <v>0</v>
      </c>
      <c r="BO77" s="103">
        <f t="shared" si="8"/>
        <v>0</v>
      </c>
    </row>
    <row r="78" spans="1:67" x14ac:dyDescent="0.35">
      <c r="E78" t="s">
        <v>21</v>
      </c>
      <c r="G78" t="str">
        <f t="shared" si="3"/>
        <v>Klopt met max aantal woningen</v>
      </c>
      <c r="H78" s="103">
        <f t="shared" si="4"/>
        <v>0</v>
      </c>
      <c r="I78" s="103">
        <f t="shared" ref="I78:AM78" si="9">$I20</f>
        <v>0</v>
      </c>
      <c r="J78" s="103">
        <f t="shared" si="9"/>
        <v>0</v>
      </c>
      <c r="K78" s="103">
        <f t="shared" si="9"/>
        <v>0</v>
      </c>
      <c r="L78" s="103">
        <f t="shared" si="9"/>
        <v>0</v>
      </c>
      <c r="M78" s="103">
        <f t="shared" si="9"/>
        <v>0</v>
      </c>
      <c r="N78" s="103">
        <f t="shared" si="9"/>
        <v>0</v>
      </c>
      <c r="O78" s="103">
        <f t="shared" si="9"/>
        <v>0</v>
      </c>
      <c r="P78" s="103">
        <f t="shared" si="9"/>
        <v>0</v>
      </c>
      <c r="Q78" s="103">
        <f t="shared" si="9"/>
        <v>0</v>
      </c>
      <c r="R78" s="103">
        <f t="shared" si="9"/>
        <v>0</v>
      </c>
      <c r="S78" s="103">
        <f t="shared" si="9"/>
        <v>0</v>
      </c>
      <c r="T78" s="103">
        <f t="shared" si="9"/>
        <v>0</v>
      </c>
      <c r="U78" s="103">
        <f t="shared" si="9"/>
        <v>0</v>
      </c>
      <c r="V78" s="103">
        <f t="shared" si="9"/>
        <v>0</v>
      </c>
      <c r="W78" s="103">
        <f t="shared" si="9"/>
        <v>0</v>
      </c>
      <c r="X78" s="103">
        <f t="shared" si="9"/>
        <v>0</v>
      </c>
      <c r="Y78" s="103">
        <f t="shared" si="9"/>
        <v>0</v>
      </c>
      <c r="Z78" s="103">
        <f t="shared" si="9"/>
        <v>0</v>
      </c>
      <c r="AA78" s="103">
        <f t="shared" si="9"/>
        <v>0</v>
      </c>
      <c r="AB78" s="103">
        <f t="shared" si="9"/>
        <v>0</v>
      </c>
      <c r="AC78" s="103">
        <f t="shared" si="9"/>
        <v>0</v>
      </c>
      <c r="AD78" s="103">
        <f t="shared" si="9"/>
        <v>0</v>
      </c>
      <c r="AE78" s="103">
        <f t="shared" si="9"/>
        <v>0</v>
      </c>
      <c r="AF78" s="103">
        <f t="shared" si="9"/>
        <v>0</v>
      </c>
      <c r="AG78" s="103">
        <f t="shared" si="9"/>
        <v>0</v>
      </c>
      <c r="AH78" s="103">
        <f t="shared" si="9"/>
        <v>0</v>
      </c>
      <c r="AI78" s="103">
        <f t="shared" si="9"/>
        <v>0</v>
      </c>
      <c r="AJ78" s="103">
        <f t="shared" si="9"/>
        <v>0</v>
      </c>
      <c r="AK78" s="103">
        <f t="shared" si="9"/>
        <v>0</v>
      </c>
      <c r="AL78" s="103">
        <f t="shared" si="9"/>
        <v>0</v>
      </c>
      <c r="AM78" s="103">
        <f t="shared" si="9"/>
        <v>0</v>
      </c>
      <c r="AN78" s="103">
        <f t="shared" ref="AN78:BO78" si="10">$I20</f>
        <v>0</v>
      </c>
      <c r="AO78" s="103">
        <f t="shared" si="10"/>
        <v>0</v>
      </c>
      <c r="AP78" s="103">
        <f t="shared" si="10"/>
        <v>0</v>
      </c>
      <c r="AQ78" s="103">
        <f t="shared" si="10"/>
        <v>0</v>
      </c>
      <c r="AR78" s="103">
        <f t="shared" si="10"/>
        <v>0</v>
      </c>
      <c r="AS78" s="103">
        <f t="shared" si="10"/>
        <v>0</v>
      </c>
      <c r="AT78" s="103">
        <f t="shared" si="10"/>
        <v>0</v>
      </c>
      <c r="AU78" s="103">
        <f t="shared" si="10"/>
        <v>0</v>
      </c>
      <c r="AV78" s="103">
        <f t="shared" si="10"/>
        <v>0</v>
      </c>
      <c r="AW78" s="103">
        <f t="shared" si="10"/>
        <v>0</v>
      </c>
      <c r="AX78" s="103">
        <f t="shared" si="10"/>
        <v>0</v>
      </c>
      <c r="AY78" s="103">
        <f t="shared" si="10"/>
        <v>0</v>
      </c>
      <c r="AZ78" s="103">
        <f t="shared" si="10"/>
        <v>0</v>
      </c>
      <c r="BA78" s="103">
        <f t="shared" si="10"/>
        <v>0</v>
      </c>
      <c r="BB78" s="103">
        <f t="shared" si="10"/>
        <v>0</v>
      </c>
      <c r="BC78" s="103">
        <f t="shared" si="10"/>
        <v>0</v>
      </c>
      <c r="BD78" s="103">
        <f t="shared" si="10"/>
        <v>0</v>
      </c>
      <c r="BE78" s="103">
        <f t="shared" si="10"/>
        <v>0</v>
      </c>
      <c r="BF78" s="103">
        <f t="shared" si="10"/>
        <v>0</v>
      </c>
      <c r="BG78" s="103">
        <f t="shared" si="10"/>
        <v>0</v>
      </c>
      <c r="BH78" s="103">
        <f t="shared" si="10"/>
        <v>0</v>
      </c>
      <c r="BI78" s="103">
        <f t="shared" si="10"/>
        <v>0</v>
      </c>
      <c r="BJ78" s="103">
        <f t="shared" si="10"/>
        <v>0</v>
      </c>
      <c r="BK78" s="103">
        <f t="shared" si="10"/>
        <v>0</v>
      </c>
      <c r="BL78" s="103">
        <f t="shared" si="10"/>
        <v>0</v>
      </c>
      <c r="BM78" s="103">
        <f t="shared" si="10"/>
        <v>0</v>
      </c>
      <c r="BN78" s="103">
        <f t="shared" si="10"/>
        <v>0</v>
      </c>
      <c r="BO78" s="103">
        <f t="shared" si="10"/>
        <v>0</v>
      </c>
    </row>
    <row r="79" spans="1:67" x14ac:dyDescent="0.35">
      <c r="E79" t="s">
        <v>22</v>
      </c>
      <c r="G79" t="str">
        <f t="shared" si="3"/>
        <v>Klopt met max aantal woningen</v>
      </c>
      <c r="H79" s="103">
        <f t="shared" si="4"/>
        <v>0</v>
      </c>
      <c r="I79" s="103">
        <f t="shared" ref="I79:AM79" si="11">$I21</f>
        <v>0</v>
      </c>
      <c r="J79" s="103">
        <f t="shared" si="11"/>
        <v>0</v>
      </c>
      <c r="K79" s="103">
        <f t="shared" si="11"/>
        <v>0</v>
      </c>
      <c r="L79" s="103">
        <f t="shared" si="11"/>
        <v>0</v>
      </c>
      <c r="M79" s="103">
        <f t="shared" si="11"/>
        <v>0</v>
      </c>
      <c r="N79" s="103">
        <f t="shared" si="11"/>
        <v>0</v>
      </c>
      <c r="O79" s="103">
        <f t="shared" si="11"/>
        <v>0</v>
      </c>
      <c r="P79" s="103">
        <f t="shared" si="11"/>
        <v>0</v>
      </c>
      <c r="Q79" s="103">
        <f t="shared" si="11"/>
        <v>0</v>
      </c>
      <c r="R79" s="103">
        <f t="shared" si="11"/>
        <v>0</v>
      </c>
      <c r="S79" s="103">
        <f t="shared" si="11"/>
        <v>0</v>
      </c>
      <c r="T79" s="103">
        <f t="shared" si="11"/>
        <v>0</v>
      </c>
      <c r="U79" s="103">
        <f t="shared" si="11"/>
        <v>0</v>
      </c>
      <c r="V79" s="103">
        <f t="shared" si="11"/>
        <v>0</v>
      </c>
      <c r="W79" s="103">
        <f t="shared" si="11"/>
        <v>0</v>
      </c>
      <c r="X79" s="103">
        <f t="shared" si="11"/>
        <v>0</v>
      </c>
      <c r="Y79" s="103">
        <f t="shared" si="11"/>
        <v>0</v>
      </c>
      <c r="Z79" s="103">
        <f t="shared" si="11"/>
        <v>0</v>
      </c>
      <c r="AA79" s="103">
        <f t="shared" si="11"/>
        <v>0</v>
      </c>
      <c r="AB79" s="103">
        <f t="shared" si="11"/>
        <v>0</v>
      </c>
      <c r="AC79" s="103">
        <f t="shared" si="11"/>
        <v>0</v>
      </c>
      <c r="AD79" s="103">
        <f t="shared" si="11"/>
        <v>0</v>
      </c>
      <c r="AE79" s="103">
        <f t="shared" si="11"/>
        <v>0</v>
      </c>
      <c r="AF79" s="103">
        <f t="shared" si="11"/>
        <v>0</v>
      </c>
      <c r="AG79" s="103">
        <f t="shared" si="11"/>
        <v>0</v>
      </c>
      <c r="AH79" s="103">
        <f t="shared" si="11"/>
        <v>0</v>
      </c>
      <c r="AI79" s="103">
        <f t="shared" si="11"/>
        <v>0</v>
      </c>
      <c r="AJ79" s="103">
        <f t="shared" si="11"/>
        <v>0</v>
      </c>
      <c r="AK79" s="103">
        <f t="shared" si="11"/>
        <v>0</v>
      </c>
      <c r="AL79" s="103">
        <f t="shared" si="11"/>
        <v>0</v>
      </c>
      <c r="AM79" s="103">
        <f t="shared" si="11"/>
        <v>0</v>
      </c>
      <c r="AN79" s="103">
        <f t="shared" ref="AN79:BO79" si="12">$I21</f>
        <v>0</v>
      </c>
      <c r="AO79" s="103">
        <f t="shared" si="12"/>
        <v>0</v>
      </c>
      <c r="AP79" s="103">
        <f t="shared" si="12"/>
        <v>0</v>
      </c>
      <c r="AQ79" s="103">
        <f t="shared" si="12"/>
        <v>0</v>
      </c>
      <c r="AR79" s="103">
        <f t="shared" si="12"/>
        <v>0</v>
      </c>
      <c r="AS79" s="103">
        <f t="shared" si="12"/>
        <v>0</v>
      </c>
      <c r="AT79" s="103">
        <f t="shared" si="12"/>
        <v>0</v>
      </c>
      <c r="AU79" s="103">
        <f t="shared" si="12"/>
        <v>0</v>
      </c>
      <c r="AV79" s="103">
        <f t="shared" si="12"/>
        <v>0</v>
      </c>
      <c r="AW79" s="103">
        <f t="shared" si="12"/>
        <v>0</v>
      </c>
      <c r="AX79" s="103">
        <f t="shared" si="12"/>
        <v>0</v>
      </c>
      <c r="AY79" s="103">
        <f t="shared" si="12"/>
        <v>0</v>
      </c>
      <c r="AZ79" s="103">
        <f t="shared" si="12"/>
        <v>0</v>
      </c>
      <c r="BA79" s="103">
        <f t="shared" si="12"/>
        <v>0</v>
      </c>
      <c r="BB79" s="103">
        <f t="shared" si="12"/>
        <v>0</v>
      </c>
      <c r="BC79" s="103">
        <f t="shared" si="12"/>
        <v>0</v>
      </c>
      <c r="BD79" s="103">
        <f t="shared" si="12"/>
        <v>0</v>
      </c>
      <c r="BE79" s="103">
        <f t="shared" si="12"/>
        <v>0</v>
      </c>
      <c r="BF79" s="103">
        <f t="shared" si="12"/>
        <v>0</v>
      </c>
      <c r="BG79" s="103">
        <f t="shared" si="12"/>
        <v>0</v>
      </c>
      <c r="BH79" s="103">
        <f t="shared" si="12"/>
        <v>0</v>
      </c>
      <c r="BI79" s="103">
        <f t="shared" si="12"/>
        <v>0</v>
      </c>
      <c r="BJ79" s="103">
        <f t="shared" si="12"/>
        <v>0</v>
      </c>
      <c r="BK79" s="103">
        <f t="shared" si="12"/>
        <v>0</v>
      </c>
      <c r="BL79" s="103">
        <f t="shared" si="12"/>
        <v>0</v>
      </c>
      <c r="BM79" s="103">
        <f t="shared" si="12"/>
        <v>0</v>
      </c>
      <c r="BN79" s="103">
        <f t="shared" si="12"/>
        <v>0</v>
      </c>
      <c r="BO79" s="103">
        <f t="shared" si="12"/>
        <v>0</v>
      </c>
    </row>
    <row r="80" spans="1:67" x14ac:dyDescent="0.35">
      <c r="E80" t="s">
        <v>23</v>
      </c>
      <c r="G80" t="str">
        <f t="shared" si="3"/>
        <v>Klopt met max aantal woningen</v>
      </c>
      <c r="H80" s="103">
        <f t="shared" si="4"/>
        <v>0</v>
      </c>
      <c r="I80" s="103">
        <f t="shared" ref="I80:AM80" si="13">$I22</f>
        <v>0</v>
      </c>
      <c r="J80" s="103">
        <f t="shared" si="13"/>
        <v>0</v>
      </c>
      <c r="K80" s="103">
        <f t="shared" si="13"/>
        <v>0</v>
      </c>
      <c r="L80" s="103">
        <f t="shared" si="13"/>
        <v>0</v>
      </c>
      <c r="M80" s="103">
        <f t="shared" si="13"/>
        <v>0</v>
      </c>
      <c r="N80" s="103">
        <f t="shared" si="13"/>
        <v>0</v>
      </c>
      <c r="O80" s="103">
        <f t="shared" si="13"/>
        <v>0</v>
      </c>
      <c r="P80" s="103">
        <f t="shared" si="13"/>
        <v>0</v>
      </c>
      <c r="Q80" s="103">
        <f t="shared" si="13"/>
        <v>0</v>
      </c>
      <c r="R80" s="103">
        <f t="shared" si="13"/>
        <v>0</v>
      </c>
      <c r="S80" s="103">
        <f t="shared" si="13"/>
        <v>0</v>
      </c>
      <c r="T80" s="103">
        <f t="shared" si="13"/>
        <v>0</v>
      </c>
      <c r="U80" s="103">
        <f t="shared" si="13"/>
        <v>0</v>
      </c>
      <c r="V80" s="103">
        <f t="shared" si="13"/>
        <v>0</v>
      </c>
      <c r="W80" s="103">
        <f t="shared" si="13"/>
        <v>0</v>
      </c>
      <c r="X80" s="103">
        <f t="shared" si="13"/>
        <v>0</v>
      </c>
      <c r="Y80" s="103">
        <f t="shared" si="13"/>
        <v>0</v>
      </c>
      <c r="Z80" s="103">
        <f t="shared" si="13"/>
        <v>0</v>
      </c>
      <c r="AA80" s="103">
        <f t="shared" si="13"/>
        <v>0</v>
      </c>
      <c r="AB80" s="103">
        <f t="shared" si="13"/>
        <v>0</v>
      </c>
      <c r="AC80" s="103">
        <f t="shared" si="13"/>
        <v>0</v>
      </c>
      <c r="AD80" s="103">
        <f t="shared" si="13"/>
        <v>0</v>
      </c>
      <c r="AE80" s="103">
        <f t="shared" si="13"/>
        <v>0</v>
      </c>
      <c r="AF80" s="103">
        <f t="shared" si="13"/>
        <v>0</v>
      </c>
      <c r="AG80" s="103">
        <f t="shared" si="13"/>
        <v>0</v>
      </c>
      <c r="AH80" s="103">
        <f t="shared" si="13"/>
        <v>0</v>
      </c>
      <c r="AI80" s="103">
        <f t="shared" si="13"/>
        <v>0</v>
      </c>
      <c r="AJ80" s="103">
        <f t="shared" si="13"/>
        <v>0</v>
      </c>
      <c r="AK80" s="103">
        <f t="shared" si="13"/>
        <v>0</v>
      </c>
      <c r="AL80" s="103">
        <f t="shared" si="13"/>
        <v>0</v>
      </c>
      <c r="AM80" s="103">
        <f t="shared" si="13"/>
        <v>0</v>
      </c>
      <c r="AN80" s="103">
        <f t="shared" ref="AN80:BO80" si="14">$I22</f>
        <v>0</v>
      </c>
      <c r="AO80" s="103">
        <f t="shared" si="14"/>
        <v>0</v>
      </c>
      <c r="AP80" s="103">
        <f t="shared" si="14"/>
        <v>0</v>
      </c>
      <c r="AQ80" s="103">
        <f t="shared" si="14"/>
        <v>0</v>
      </c>
      <c r="AR80" s="103">
        <f t="shared" si="14"/>
        <v>0</v>
      </c>
      <c r="AS80" s="103">
        <f t="shared" si="14"/>
        <v>0</v>
      </c>
      <c r="AT80" s="103">
        <f t="shared" si="14"/>
        <v>0</v>
      </c>
      <c r="AU80" s="103">
        <f t="shared" si="14"/>
        <v>0</v>
      </c>
      <c r="AV80" s="103">
        <f t="shared" si="14"/>
        <v>0</v>
      </c>
      <c r="AW80" s="103">
        <f t="shared" si="14"/>
        <v>0</v>
      </c>
      <c r="AX80" s="103">
        <f t="shared" si="14"/>
        <v>0</v>
      </c>
      <c r="AY80" s="103">
        <f t="shared" si="14"/>
        <v>0</v>
      </c>
      <c r="AZ80" s="103">
        <f t="shared" si="14"/>
        <v>0</v>
      </c>
      <c r="BA80" s="103">
        <f t="shared" si="14"/>
        <v>0</v>
      </c>
      <c r="BB80" s="103">
        <f t="shared" si="14"/>
        <v>0</v>
      </c>
      <c r="BC80" s="103">
        <f t="shared" si="14"/>
        <v>0</v>
      </c>
      <c r="BD80" s="103">
        <f t="shared" si="14"/>
        <v>0</v>
      </c>
      <c r="BE80" s="103">
        <f t="shared" si="14"/>
        <v>0</v>
      </c>
      <c r="BF80" s="103">
        <f t="shared" si="14"/>
        <v>0</v>
      </c>
      <c r="BG80" s="103">
        <f t="shared" si="14"/>
        <v>0</v>
      </c>
      <c r="BH80" s="103">
        <f t="shared" si="14"/>
        <v>0</v>
      </c>
      <c r="BI80" s="103">
        <f t="shared" si="14"/>
        <v>0</v>
      </c>
      <c r="BJ80" s="103">
        <f t="shared" si="14"/>
        <v>0</v>
      </c>
      <c r="BK80" s="103">
        <f t="shared" si="14"/>
        <v>0</v>
      </c>
      <c r="BL80" s="103">
        <f t="shared" si="14"/>
        <v>0</v>
      </c>
      <c r="BM80" s="103">
        <f t="shared" si="14"/>
        <v>0</v>
      </c>
      <c r="BN80" s="103">
        <f t="shared" si="14"/>
        <v>0</v>
      </c>
      <c r="BO80" s="103">
        <f t="shared" si="14"/>
        <v>0</v>
      </c>
    </row>
    <row r="81" spans="5:67" x14ac:dyDescent="0.35">
      <c r="E81" t="s">
        <v>24</v>
      </c>
      <c r="G81" t="str">
        <f t="shared" si="3"/>
        <v>Klopt met max aantal woningen</v>
      </c>
      <c r="H81" s="103">
        <f t="shared" si="4"/>
        <v>0</v>
      </c>
      <c r="I81" s="103">
        <f t="shared" ref="I81:AM81" si="15">$I23</f>
        <v>0</v>
      </c>
      <c r="J81" s="103">
        <f t="shared" si="15"/>
        <v>0</v>
      </c>
      <c r="K81" s="103">
        <f t="shared" si="15"/>
        <v>0</v>
      </c>
      <c r="L81" s="103">
        <f t="shared" si="15"/>
        <v>0</v>
      </c>
      <c r="M81" s="103">
        <f t="shared" si="15"/>
        <v>0</v>
      </c>
      <c r="N81" s="103">
        <f t="shared" si="15"/>
        <v>0</v>
      </c>
      <c r="O81" s="103">
        <f t="shared" si="15"/>
        <v>0</v>
      </c>
      <c r="P81" s="103">
        <f t="shared" si="15"/>
        <v>0</v>
      </c>
      <c r="Q81" s="103">
        <f t="shared" si="15"/>
        <v>0</v>
      </c>
      <c r="R81" s="103">
        <f t="shared" si="15"/>
        <v>0</v>
      </c>
      <c r="S81" s="103">
        <f t="shared" si="15"/>
        <v>0</v>
      </c>
      <c r="T81" s="103">
        <f t="shared" si="15"/>
        <v>0</v>
      </c>
      <c r="U81" s="103">
        <f t="shared" si="15"/>
        <v>0</v>
      </c>
      <c r="V81" s="103">
        <f t="shared" si="15"/>
        <v>0</v>
      </c>
      <c r="W81" s="103">
        <f t="shared" si="15"/>
        <v>0</v>
      </c>
      <c r="X81" s="103">
        <f t="shared" si="15"/>
        <v>0</v>
      </c>
      <c r="Y81" s="103">
        <f t="shared" si="15"/>
        <v>0</v>
      </c>
      <c r="Z81" s="103">
        <f t="shared" si="15"/>
        <v>0</v>
      </c>
      <c r="AA81" s="103">
        <f t="shared" si="15"/>
        <v>0</v>
      </c>
      <c r="AB81" s="103">
        <f t="shared" si="15"/>
        <v>0</v>
      </c>
      <c r="AC81" s="103">
        <f t="shared" si="15"/>
        <v>0</v>
      </c>
      <c r="AD81" s="103">
        <f t="shared" si="15"/>
        <v>0</v>
      </c>
      <c r="AE81" s="103">
        <f t="shared" si="15"/>
        <v>0</v>
      </c>
      <c r="AF81" s="103">
        <f t="shared" si="15"/>
        <v>0</v>
      </c>
      <c r="AG81" s="103">
        <f t="shared" si="15"/>
        <v>0</v>
      </c>
      <c r="AH81" s="103">
        <f t="shared" si="15"/>
        <v>0</v>
      </c>
      <c r="AI81" s="103">
        <f t="shared" si="15"/>
        <v>0</v>
      </c>
      <c r="AJ81" s="103">
        <f t="shared" si="15"/>
        <v>0</v>
      </c>
      <c r="AK81" s="103">
        <f t="shared" si="15"/>
        <v>0</v>
      </c>
      <c r="AL81" s="103">
        <f t="shared" si="15"/>
        <v>0</v>
      </c>
      <c r="AM81" s="103">
        <f t="shared" si="15"/>
        <v>0</v>
      </c>
      <c r="AN81" s="103">
        <f t="shared" ref="AN81:BO81" si="16">$I23</f>
        <v>0</v>
      </c>
      <c r="AO81" s="103">
        <f t="shared" si="16"/>
        <v>0</v>
      </c>
      <c r="AP81" s="103">
        <f t="shared" si="16"/>
        <v>0</v>
      </c>
      <c r="AQ81" s="103">
        <f t="shared" si="16"/>
        <v>0</v>
      </c>
      <c r="AR81" s="103">
        <f t="shared" si="16"/>
        <v>0</v>
      </c>
      <c r="AS81" s="103">
        <f t="shared" si="16"/>
        <v>0</v>
      </c>
      <c r="AT81" s="103">
        <f t="shared" si="16"/>
        <v>0</v>
      </c>
      <c r="AU81" s="103">
        <f t="shared" si="16"/>
        <v>0</v>
      </c>
      <c r="AV81" s="103">
        <f t="shared" si="16"/>
        <v>0</v>
      </c>
      <c r="AW81" s="103">
        <f t="shared" si="16"/>
        <v>0</v>
      </c>
      <c r="AX81" s="103">
        <f t="shared" si="16"/>
        <v>0</v>
      </c>
      <c r="AY81" s="103">
        <f t="shared" si="16"/>
        <v>0</v>
      </c>
      <c r="AZ81" s="103">
        <f t="shared" si="16"/>
        <v>0</v>
      </c>
      <c r="BA81" s="103">
        <f t="shared" si="16"/>
        <v>0</v>
      </c>
      <c r="BB81" s="103">
        <f t="shared" si="16"/>
        <v>0</v>
      </c>
      <c r="BC81" s="103">
        <f t="shared" si="16"/>
        <v>0</v>
      </c>
      <c r="BD81" s="103">
        <f t="shared" si="16"/>
        <v>0</v>
      </c>
      <c r="BE81" s="103">
        <f t="shared" si="16"/>
        <v>0</v>
      </c>
      <c r="BF81" s="103">
        <f t="shared" si="16"/>
        <v>0</v>
      </c>
      <c r="BG81" s="103">
        <f t="shared" si="16"/>
        <v>0</v>
      </c>
      <c r="BH81" s="103">
        <f t="shared" si="16"/>
        <v>0</v>
      </c>
      <c r="BI81" s="103">
        <f t="shared" si="16"/>
        <v>0</v>
      </c>
      <c r="BJ81" s="103">
        <f t="shared" si="16"/>
        <v>0</v>
      </c>
      <c r="BK81" s="103">
        <f t="shared" si="16"/>
        <v>0</v>
      </c>
      <c r="BL81" s="103">
        <f t="shared" si="16"/>
        <v>0</v>
      </c>
      <c r="BM81" s="103">
        <f t="shared" si="16"/>
        <v>0</v>
      </c>
      <c r="BN81" s="103">
        <f t="shared" si="16"/>
        <v>0</v>
      </c>
      <c r="BO81" s="103">
        <f t="shared" si="16"/>
        <v>0</v>
      </c>
    </row>
    <row r="82" spans="5:67" x14ac:dyDescent="0.35">
      <c r="E82" t="s">
        <v>25</v>
      </c>
      <c r="G82" t="str">
        <f t="shared" si="3"/>
        <v>Klopt met max aantal woningen</v>
      </c>
      <c r="H82" s="103">
        <f t="shared" si="4"/>
        <v>0</v>
      </c>
      <c r="I82" s="103">
        <f t="shared" ref="I82:AM82" si="17">$I24</f>
        <v>0</v>
      </c>
      <c r="J82" s="103">
        <f t="shared" si="17"/>
        <v>0</v>
      </c>
      <c r="K82" s="103">
        <f t="shared" si="17"/>
        <v>0</v>
      </c>
      <c r="L82" s="103">
        <f t="shared" si="17"/>
        <v>0</v>
      </c>
      <c r="M82" s="103">
        <f t="shared" si="17"/>
        <v>0</v>
      </c>
      <c r="N82" s="103">
        <f t="shared" si="17"/>
        <v>0</v>
      </c>
      <c r="O82" s="103">
        <f t="shared" si="17"/>
        <v>0</v>
      </c>
      <c r="P82" s="103">
        <f t="shared" si="17"/>
        <v>0</v>
      </c>
      <c r="Q82" s="103">
        <f t="shared" si="17"/>
        <v>0</v>
      </c>
      <c r="R82" s="103">
        <f t="shared" si="17"/>
        <v>0</v>
      </c>
      <c r="S82" s="103">
        <f t="shared" si="17"/>
        <v>0</v>
      </c>
      <c r="T82" s="103">
        <f t="shared" si="17"/>
        <v>0</v>
      </c>
      <c r="U82" s="103">
        <f t="shared" si="17"/>
        <v>0</v>
      </c>
      <c r="V82" s="103">
        <f t="shared" si="17"/>
        <v>0</v>
      </c>
      <c r="W82" s="103">
        <f t="shared" si="17"/>
        <v>0</v>
      </c>
      <c r="X82" s="103">
        <f t="shared" si="17"/>
        <v>0</v>
      </c>
      <c r="Y82" s="103">
        <f t="shared" si="17"/>
        <v>0</v>
      </c>
      <c r="Z82" s="103">
        <f t="shared" si="17"/>
        <v>0</v>
      </c>
      <c r="AA82" s="103">
        <f t="shared" si="17"/>
        <v>0</v>
      </c>
      <c r="AB82" s="103">
        <f t="shared" si="17"/>
        <v>0</v>
      </c>
      <c r="AC82" s="103">
        <f t="shared" si="17"/>
        <v>0</v>
      </c>
      <c r="AD82" s="103">
        <f t="shared" si="17"/>
        <v>0</v>
      </c>
      <c r="AE82" s="103">
        <f t="shared" si="17"/>
        <v>0</v>
      </c>
      <c r="AF82" s="103">
        <f t="shared" si="17"/>
        <v>0</v>
      </c>
      <c r="AG82" s="103">
        <f t="shared" si="17"/>
        <v>0</v>
      </c>
      <c r="AH82" s="103">
        <f t="shared" si="17"/>
        <v>0</v>
      </c>
      <c r="AI82" s="103">
        <f t="shared" si="17"/>
        <v>0</v>
      </c>
      <c r="AJ82" s="103">
        <f t="shared" si="17"/>
        <v>0</v>
      </c>
      <c r="AK82" s="103">
        <f t="shared" si="17"/>
        <v>0</v>
      </c>
      <c r="AL82" s="103">
        <f t="shared" si="17"/>
        <v>0</v>
      </c>
      <c r="AM82" s="103">
        <f t="shared" si="17"/>
        <v>0</v>
      </c>
      <c r="AN82" s="103">
        <f t="shared" ref="AN82:BO82" si="18">$I24</f>
        <v>0</v>
      </c>
      <c r="AO82" s="103">
        <f t="shared" si="18"/>
        <v>0</v>
      </c>
      <c r="AP82" s="103">
        <f t="shared" si="18"/>
        <v>0</v>
      </c>
      <c r="AQ82" s="103">
        <f t="shared" si="18"/>
        <v>0</v>
      </c>
      <c r="AR82" s="103">
        <f t="shared" si="18"/>
        <v>0</v>
      </c>
      <c r="AS82" s="103">
        <f t="shared" si="18"/>
        <v>0</v>
      </c>
      <c r="AT82" s="103">
        <f t="shared" si="18"/>
        <v>0</v>
      </c>
      <c r="AU82" s="103">
        <f t="shared" si="18"/>
        <v>0</v>
      </c>
      <c r="AV82" s="103">
        <f t="shared" si="18"/>
        <v>0</v>
      </c>
      <c r="AW82" s="103">
        <f t="shared" si="18"/>
        <v>0</v>
      </c>
      <c r="AX82" s="103">
        <f t="shared" si="18"/>
        <v>0</v>
      </c>
      <c r="AY82" s="103">
        <f t="shared" si="18"/>
        <v>0</v>
      </c>
      <c r="AZ82" s="103">
        <f t="shared" si="18"/>
        <v>0</v>
      </c>
      <c r="BA82" s="103">
        <f t="shared" si="18"/>
        <v>0</v>
      </c>
      <c r="BB82" s="103">
        <f t="shared" si="18"/>
        <v>0</v>
      </c>
      <c r="BC82" s="103">
        <f t="shared" si="18"/>
        <v>0</v>
      </c>
      <c r="BD82" s="103">
        <f t="shared" si="18"/>
        <v>0</v>
      </c>
      <c r="BE82" s="103">
        <f t="shared" si="18"/>
        <v>0</v>
      </c>
      <c r="BF82" s="103">
        <f t="shared" si="18"/>
        <v>0</v>
      </c>
      <c r="BG82" s="103">
        <f t="shared" si="18"/>
        <v>0</v>
      </c>
      <c r="BH82" s="103">
        <f t="shared" si="18"/>
        <v>0</v>
      </c>
      <c r="BI82" s="103">
        <f t="shared" si="18"/>
        <v>0</v>
      </c>
      <c r="BJ82" s="103">
        <f t="shared" si="18"/>
        <v>0</v>
      </c>
      <c r="BK82" s="103">
        <f t="shared" si="18"/>
        <v>0</v>
      </c>
      <c r="BL82" s="103">
        <f t="shared" si="18"/>
        <v>0</v>
      </c>
      <c r="BM82" s="103">
        <f t="shared" si="18"/>
        <v>0</v>
      </c>
      <c r="BN82" s="103">
        <f t="shared" si="18"/>
        <v>0</v>
      </c>
      <c r="BO82" s="103">
        <f t="shared" si="18"/>
        <v>0</v>
      </c>
    </row>
    <row r="83" spans="5:67" x14ac:dyDescent="0.35">
      <c r="E83" t="s">
        <v>26</v>
      </c>
      <c r="G83" t="str">
        <f t="shared" si="3"/>
        <v>Klopt met max aantal woningen</v>
      </c>
      <c r="H83" s="103">
        <f t="shared" si="4"/>
        <v>0</v>
      </c>
      <c r="I83" s="103">
        <f t="shared" ref="I83:AM83" si="19">$I25</f>
        <v>0</v>
      </c>
      <c r="J83" s="103">
        <f t="shared" si="19"/>
        <v>0</v>
      </c>
      <c r="K83" s="103">
        <f t="shared" si="19"/>
        <v>0</v>
      </c>
      <c r="L83" s="103">
        <f t="shared" si="19"/>
        <v>0</v>
      </c>
      <c r="M83" s="103">
        <f t="shared" si="19"/>
        <v>0</v>
      </c>
      <c r="N83" s="103">
        <f t="shared" si="19"/>
        <v>0</v>
      </c>
      <c r="O83" s="103">
        <f t="shared" si="19"/>
        <v>0</v>
      </c>
      <c r="P83" s="103">
        <f t="shared" si="19"/>
        <v>0</v>
      </c>
      <c r="Q83" s="103">
        <f t="shared" si="19"/>
        <v>0</v>
      </c>
      <c r="R83" s="103">
        <f t="shared" si="19"/>
        <v>0</v>
      </c>
      <c r="S83" s="103">
        <f t="shared" si="19"/>
        <v>0</v>
      </c>
      <c r="T83" s="103">
        <f t="shared" si="19"/>
        <v>0</v>
      </c>
      <c r="U83" s="103">
        <f t="shared" si="19"/>
        <v>0</v>
      </c>
      <c r="V83" s="103">
        <f t="shared" si="19"/>
        <v>0</v>
      </c>
      <c r="W83" s="103">
        <f t="shared" si="19"/>
        <v>0</v>
      </c>
      <c r="X83" s="103">
        <f t="shared" si="19"/>
        <v>0</v>
      </c>
      <c r="Y83" s="103">
        <f t="shared" si="19"/>
        <v>0</v>
      </c>
      <c r="Z83" s="103">
        <f t="shared" si="19"/>
        <v>0</v>
      </c>
      <c r="AA83" s="103">
        <f t="shared" si="19"/>
        <v>0</v>
      </c>
      <c r="AB83" s="103">
        <f t="shared" si="19"/>
        <v>0</v>
      </c>
      <c r="AC83" s="103">
        <f t="shared" si="19"/>
        <v>0</v>
      </c>
      <c r="AD83" s="103">
        <f t="shared" si="19"/>
        <v>0</v>
      </c>
      <c r="AE83" s="103">
        <f t="shared" si="19"/>
        <v>0</v>
      </c>
      <c r="AF83" s="103">
        <f t="shared" si="19"/>
        <v>0</v>
      </c>
      <c r="AG83" s="103">
        <f t="shared" si="19"/>
        <v>0</v>
      </c>
      <c r="AH83" s="103">
        <f t="shared" si="19"/>
        <v>0</v>
      </c>
      <c r="AI83" s="103">
        <f t="shared" si="19"/>
        <v>0</v>
      </c>
      <c r="AJ83" s="103">
        <f t="shared" si="19"/>
        <v>0</v>
      </c>
      <c r="AK83" s="103">
        <f t="shared" si="19"/>
        <v>0</v>
      </c>
      <c r="AL83" s="103">
        <f t="shared" si="19"/>
        <v>0</v>
      </c>
      <c r="AM83" s="103">
        <f t="shared" si="19"/>
        <v>0</v>
      </c>
      <c r="AN83" s="103">
        <f t="shared" ref="AN83:BO83" si="20">$I25</f>
        <v>0</v>
      </c>
      <c r="AO83" s="103">
        <f t="shared" si="20"/>
        <v>0</v>
      </c>
      <c r="AP83" s="103">
        <f t="shared" si="20"/>
        <v>0</v>
      </c>
      <c r="AQ83" s="103">
        <f t="shared" si="20"/>
        <v>0</v>
      </c>
      <c r="AR83" s="103">
        <f t="shared" si="20"/>
        <v>0</v>
      </c>
      <c r="AS83" s="103">
        <f t="shared" si="20"/>
        <v>0</v>
      </c>
      <c r="AT83" s="103">
        <f t="shared" si="20"/>
        <v>0</v>
      </c>
      <c r="AU83" s="103">
        <f t="shared" si="20"/>
        <v>0</v>
      </c>
      <c r="AV83" s="103">
        <f t="shared" si="20"/>
        <v>0</v>
      </c>
      <c r="AW83" s="103">
        <f t="shared" si="20"/>
        <v>0</v>
      </c>
      <c r="AX83" s="103">
        <f t="shared" si="20"/>
        <v>0</v>
      </c>
      <c r="AY83" s="103">
        <f t="shared" si="20"/>
        <v>0</v>
      </c>
      <c r="AZ83" s="103">
        <f t="shared" si="20"/>
        <v>0</v>
      </c>
      <c r="BA83" s="103">
        <f t="shared" si="20"/>
        <v>0</v>
      </c>
      <c r="BB83" s="103">
        <f t="shared" si="20"/>
        <v>0</v>
      </c>
      <c r="BC83" s="103">
        <f t="shared" si="20"/>
        <v>0</v>
      </c>
      <c r="BD83" s="103">
        <f t="shared" si="20"/>
        <v>0</v>
      </c>
      <c r="BE83" s="103">
        <f t="shared" si="20"/>
        <v>0</v>
      </c>
      <c r="BF83" s="103">
        <f t="shared" si="20"/>
        <v>0</v>
      </c>
      <c r="BG83" s="103">
        <f t="shared" si="20"/>
        <v>0</v>
      </c>
      <c r="BH83" s="103">
        <f t="shared" si="20"/>
        <v>0</v>
      </c>
      <c r="BI83" s="103">
        <f t="shared" si="20"/>
        <v>0</v>
      </c>
      <c r="BJ83" s="103">
        <f t="shared" si="20"/>
        <v>0</v>
      </c>
      <c r="BK83" s="103">
        <f t="shared" si="20"/>
        <v>0</v>
      </c>
      <c r="BL83" s="103">
        <f t="shared" si="20"/>
        <v>0</v>
      </c>
      <c r="BM83" s="103">
        <f t="shared" si="20"/>
        <v>0</v>
      </c>
      <c r="BN83" s="103">
        <f t="shared" si="20"/>
        <v>0</v>
      </c>
      <c r="BO83" s="103">
        <f t="shared" si="20"/>
        <v>0</v>
      </c>
    </row>
    <row r="84" spans="5:67" x14ac:dyDescent="0.35">
      <c r="E84" t="s">
        <v>27</v>
      </c>
      <c r="G84" t="str">
        <f t="shared" si="3"/>
        <v>Klopt met max aantal woningen</v>
      </c>
      <c r="H84" s="103">
        <f t="shared" si="4"/>
        <v>0</v>
      </c>
      <c r="I84" s="103">
        <f t="shared" ref="I84:AM84" si="21">$I26</f>
        <v>0</v>
      </c>
      <c r="J84" s="103">
        <f t="shared" si="21"/>
        <v>0</v>
      </c>
      <c r="K84" s="103">
        <f t="shared" si="21"/>
        <v>0</v>
      </c>
      <c r="L84" s="103">
        <f t="shared" si="21"/>
        <v>0</v>
      </c>
      <c r="M84" s="103">
        <f t="shared" si="21"/>
        <v>0</v>
      </c>
      <c r="N84" s="103">
        <f t="shared" si="21"/>
        <v>0</v>
      </c>
      <c r="O84" s="103">
        <f t="shared" si="21"/>
        <v>0</v>
      </c>
      <c r="P84" s="103">
        <f t="shared" si="21"/>
        <v>0</v>
      </c>
      <c r="Q84" s="103">
        <f t="shared" si="21"/>
        <v>0</v>
      </c>
      <c r="R84" s="103">
        <f t="shared" si="21"/>
        <v>0</v>
      </c>
      <c r="S84" s="103">
        <f t="shared" si="21"/>
        <v>0</v>
      </c>
      <c r="T84" s="103">
        <f t="shared" si="21"/>
        <v>0</v>
      </c>
      <c r="U84" s="103">
        <f t="shared" si="21"/>
        <v>0</v>
      </c>
      <c r="V84" s="103">
        <f t="shared" si="21"/>
        <v>0</v>
      </c>
      <c r="W84" s="103">
        <f t="shared" si="21"/>
        <v>0</v>
      </c>
      <c r="X84" s="103">
        <f t="shared" si="21"/>
        <v>0</v>
      </c>
      <c r="Y84" s="103">
        <f t="shared" si="21"/>
        <v>0</v>
      </c>
      <c r="Z84" s="103">
        <f t="shared" si="21"/>
        <v>0</v>
      </c>
      <c r="AA84" s="103">
        <f t="shared" si="21"/>
        <v>0</v>
      </c>
      <c r="AB84" s="103">
        <f t="shared" si="21"/>
        <v>0</v>
      </c>
      <c r="AC84" s="103">
        <f t="shared" si="21"/>
        <v>0</v>
      </c>
      <c r="AD84" s="103">
        <f t="shared" si="21"/>
        <v>0</v>
      </c>
      <c r="AE84" s="103">
        <f t="shared" si="21"/>
        <v>0</v>
      </c>
      <c r="AF84" s="103">
        <f t="shared" si="21"/>
        <v>0</v>
      </c>
      <c r="AG84" s="103">
        <f t="shared" si="21"/>
        <v>0</v>
      </c>
      <c r="AH84" s="103">
        <f t="shared" si="21"/>
        <v>0</v>
      </c>
      <c r="AI84" s="103">
        <f t="shared" si="21"/>
        <v>0</v>
      </c>
      <c r="AJ84" s="103">
        <f t="shared" si="21"/>
        <v>0</v>
      </c>
      <c r="AK84" s="103">
        <f t="shared" si="21"/>
        <v>0</v>
      </c>
      <c r="AL84" s="103">
        <f t="shared" si="21"/>
        <v>0</v>
      </c>
      <c r="AM84" s="103">
        <f t="shared" si="21"/>
        <v>0</v>
      </c>
      <c r="AN84" s="103">
        <f t="shared" ref="AN84:BO84" si="22">$I26</f>
        <v>0</v>
      </c>
      <c r="AO84" s="103">
        <f t="shared" si="22"/>
        <v>0</v>
      </c>
      <c r="AP84" s="103">
        <f t="shared" si="22"/>
        <v>0</v>
      </c>
      <c r="AQ84" s="103">
        <f t="shared" si="22"/>
        <v>0</v>
      </c>
      <c r="AR84" s="103">
        <f t="shared" si="22"/>
        <v>0</v>
      </c>
      <c r="AS84" s="103">
        <f t="shared" si="22"/>
        <v>0</v>
      </c>
      <c r="AT84" s="103">
        <f t="shared" si="22"/>
        <v>0</v>
      </c>
      <c r="AU84" s="103">
        <f t="shared" si="22"/>
        <v>0</v>
      </c>
      <c r="AV84" s="103">
        <f t="shared" si="22"/>
        <v>0</v>
      </c>
      <c r="AW84" s="103">
        <f t="shared" si="22"/>
        <v>0</v>
      </c>
      <c r="AX84" s="103">
        <f t="shared" si="22"/>
        <v>0</v>
      </c>
      <c r="AY84" s="103">
        <f t="shared" si="22"/>
        <v>0</v>
      </c>
      <c r="AZ84" s="103">
        <f t="shared" si="22"/>
        <v>0</v>
      </c>
      <c r="BA84" s="103">
        <f t="shared" si="22"/>
        <v>0</v>
      </c>
      <c r="BB84" s="103">
        <f t="shared" si="22"/>
        <v>0</v>
      </c>
      <c r="BC84" s="103">
        <f t="shared" si="22"/>
        <v>0</v>
      </c>
      <c r="BD84" s="103">
        <f t="shared" si="22"/>
        <v>0</v>
      </c>
      <c r="BE84" s="103">
        <f t="shared" si="22"/>
        <v>0</v>
      </c>
      <c r="BF84" s="103">
        <f t="shared" si="22"/>
        <v>0</v>
      </c>
      <c r="BG84" s="103">
        <f t="shared" si="22"/>
        <v>0</v>
      </c>
      <c r="BH84" s="103">
        <f t="shared" si="22"/>
        <v>0</v>
      </c>
      <c r="BI84" s="103">
        <f t="shared" si="22"/>
        <v>0</v>
      </c>
      <c r="BJ84" s="103">
        <f t="shared" si="22"/>
        <v>0</v>
      </c>
      <c r="BK84" s="103">
        <f t="shared" si="22"/>
        <v>0</v>
      </c>
      <c r="BL84" s="103">
        <f t="shared" si="22"/>
        <v>0</v>
      </c>
      <c r="BM84" s="103">
        <f t="shared" si="22"/>
        <v>0</v>
      </c>
      <c r="BN84" s="103">
        <f t="shared" si="22"/>
        <v>0</v>
      </c>
      <c r="BO84" s="103">
        <f t="shared" si="22"/>
        <v>0</v>
      </c>
    </row>
    <row r="85" spans="5:67" x14ac:dyDescent="0.35">
      <c r="E85" s="18" t="s">
        <v>28</v>
      </c>
      <c r="F85" s="18"/>
      <c r="G85" s="18" t="str">
        <f t="shared" si="3"/>
        <v>Klopt met max aantal woningen</v>
      </c>
      <c r="H85" s="103">
        <f t="shared" si="4"/>
        <v>0</v>
      </c>
      <c r="I85" s="103">
        <f t="shared" ref="I85:AM85" si="23">$I27</f>
        <v>0</v>
      </c>
      <c r="J85" s="103">
        <f t="shared" si="23"/>
        <v>0</v>
      </c>
      <c r="K85" s="103">
        <f t="shared" si="23"/>
        <v>0</v>
      </c>
      <c r="L85" s="103">
        <f t="shared" si="23"/>
        <v>0</v>
      </c>
      <c r="M85" s="103">
        <f t="shared" si="23"/>
        <v>0</v>
      </c>
      <c r="N85" s="103">
        <f t="shared" si="23"/>
        <v>0</v>
      </c>
      <c r="O85" s="103">
        <f t="shared" si="23"/>
        <v>0</v>
      </c>
      <c r="P85" s="103">
        <f t="shared" si="23"/>
        <v>0</v>
      </c>
      <c r="Q85" s="103">
        <f t="shared" si="23"/>
        <v>0</v>
      </c>
      <c r="R85" s="103">
        <f t="shared" si="23"/>
        <v>0</v>
      </c>
      <c r="S85" s="103">
        <f t="shared" si="23"/>
        <v>0</v>
      </c>
      <c r="T85" s="103">
        <f t="shared" si="23"/>
        <v>0</v>
      </c>
      <c r="U85" s="103">
        <f t="shared" si="23"/>
        <v>0</v>
      </c>
      <c r="V85" s="103">
        <f t="shared" si="23"/>
        <v>0</v>
      </c>
      <c r="W85" s="103">
        <f t="shared" si="23"/>
        <v>0</v>
      </c>
      <c r="X85" s="103">
        <f t="shared" si="23"/>
        <v>0</v>
      </c>
      <c r="Y85" s="103">
        <f t="shared" si="23"/>
        <v>0</v>
      </c>
      <c r="Z85" s="103">
        <f t="shared" si="23"/>
        <v>0</v>
      </c>
      <c r="AA85" s="103">
        <f t="shared" si="23"/>
        <v>0</v>
      </c>
      <c r="AB85" s="103">
        <f t="shared" si="23"/>
        <v>0</v>
      </c>
      <c r="AC85" s="103">
        <f t="shared" si="23"/>
        <v>0</v>
      </c>
      <c r="AD85" s="103">
        <f t="shared" si="23"/>
        <v>0</v>
      </c>
      <c r="AE85" s="103">
        <f t="shared" si="23"/>
        <v>0</v>
      </c>
      <c r="AF85" s="103">
        <f t="shared" si="23"/>
        <v>0</v>
      </c>
      <c r="AG85" s="103">
        <f t="shared" si="23"/>
        <v>0</v>
      </c>
      <c r="AH85" s="103">
        <f t="shared" si="23"/>
        <v>0</v>
      </c>
      <c r="AI85" s="103">
        <f t="shared" si="23"/>
        <v>0</v>
      </c>
      <c r="AJ85" s="103">
        <f t="shared" si="23"/>
        <v>0</v>
      </c>
      <c r="AK85" s="103">
        <f t="shared" si="23"/>
        <v>0</v>
      </c>
      <c r="AL85" s="103">
        <f t="shared" si="23"/>
        <v>0</v>
      </c>
      <c r="AM85" s="103">
        <f t="shared" si="23"/>
        <v>0</v>
      </c>
      <c r="AN85" s="103">
        <f t="shared" ref="AN85:BO85" si="24">$I27</f>
        <v>0</v>
      </c>
      <c r="AO85" s="103">
        <f t="shared" si="24"/>
        <v>0</v>
      </c>
      <c r="AP85" s="103">
        <f t="shared" si="24"/>
        <v>0</v>
      </c>
      <c r="AQ85" s="103">
        <f t="shared" si="24"/>
        <v>0</v>
      </c>
      <c r="AR85" s="103">
        <f t="shared" si="24"/>
        <v>0</v>
      </c>
      <c r="AS85" s="103">
        <f t="shared" si="24"/>
        <v>0</v>
      </c>
      <c r="AT85" s="103">
        <f t="shared" si="24"/>
        <v>0</v>
      </c>
      <c r="AU85" s="103">
        <f t="shared" si="24"/>
        <v>0</v>
      </c>
      <c r="AV85" s="103">
        <f t="shared" si="24"/>
        <v>0</v>
      </c>
      <c r="AW85" s="103">
        <f t="shared" si="24"/>
        <v>0</v>
      </c>
      <c r="AX85" s="103">
        <f t="shared" si="24"/>
        <v>0</v>
      </c>
      <c r="AY85" s="103">
        <f t="shared" si="24"/>
        <v>0</v>
      </c>
      <c r="AZ85" s="103">
        <f t="shared" si="24"/>
        <v>0</v>
      </c>
      <c r="BA85" s="103">
        <f t="shared" si="24"/>
        <v>0</v>
      </c>
      <c r="BB85" s="103">
        <f t="shared" si="24"/>
        <v>0</v>
      </c>
      <c r="BC85" s="103">
        <f t="shared" si="24"/>
        <v>0</v>
      </c>
      <c r="BD85" s="103">
        <f t="shared" si="24"/>
        <v>0</v>
      </c>
      <c r="BE85" s="103">
        <f t="shared" si="24"/>
        <v>0</v>
      </c>
      <c r="BF85" s="103">
        <f t="shared" si="24"/>
        <v>0</v>
      </c>
      <c r="BG85" s="103">
        <f t="shared" si="24"/>
        <v>0</v>
      </c>
      <c r="BH85" s="103">
        <f t="shared" si="24"/>
        <v>0</v>
      </c>
      <c r="BI85" s="103">
        <f t="shared" si="24"/>
        <v>0</v>
      </c>
      <c r="BJ85" s="103">
        <f t="shared" si="24"/>
        <v>0</v>
      </c>
      <c r="BK85" s="103">
        <f t="shared" si="24"/>
        <v>0</v>
      </c>
      <c r="BL85" s="103">
        <f t="shared" si="24"/>
        <v>0</v>
      </c>
      <c r="BM85" s="103">
        <f t="shared" si="24"/>
        <v>0</v>
      </c>
      <c r="BN85" s="103">
        <f t="shared" si="24"/>
        <v>0</v>
      </c>
      <c r="BO85" s="103">
        <f t="shared" si="24"/>
        <v>0</v>
      </c>
    </row>
    <row r="86" spans="5:67" x14ac:dyDescent="0.35">
      <c r="E86" s="1" t="s">
        <v>43</v>
      </c>
      <c r="H86" s="25">
        <f t="shared" ref="H86:AM86" si="25">SUM(H75:H85)</f>
        <v>250</v>
      </c>
      <c r="I86" s="25">
        <f t="shared" si="25"/>
        <v>500</v>
      </c>
      <c r="J86" s="25">
        <f t="shared" si="25"/>
        <v>750</v>
      </c>
      <c r="K86" s="25">
        <f t="shared" si="25"/>
        <v>1000</v>
      </c>
      <c r="L86" s="25">
        <f t="shared" si="25"/>
        <v>1250</v>
      </c>
      <c r="M86" s="25">
        <f t="shared" si="25"/>
        <v>1450</v>
      </c>
      <c r="N86" s="25">
        <f t="shared" si="25"/>
        <v>1500</v>
      </c>
      <c r="O86" s="25">
        <f t="shared" si="25"/>
        <v>1500</v>
      </c>
      <c r="P86" s="25">
        <f t="shared" si="25"/>
        <v>1500</v>
      </c>
      <c r="Q86" s="25">
        <f t="shared" si="25"/>
        <v>1500</v>
      </c>
      <c r="R86" s="25">
        <f t="shared" si="25"/>
        <v>1500</v>
      </c>
      <c r="S86" s="25">
        <f t="shared" si="25"/>
        <v>1500</v>
      </c>
      <c r="T86" s="25">
        <f t="shared" si="25"/>
        <v>1500</v>
      </c>
      <c r="U86" s="25">
        <f t="shared" si="25"/>
        <v>1500</v>
      </c>
      <c r="V86" s="25">
        <f t="shared" si="25"/>
        <v>1500</v>
      </c>
      <c r="W86" s="25">
        <f t="shared" si="25"/>
        <v>1500</v>
      </c>
      <c r="X86" s="25">
        <f t="shared" si="25"/>
        <v>1500</v>
      </c>
      <c r="Y86" s="25">
        <f t="shared" si="25"/>
        <v>1500</v>
      </c>
      <c r="Z86" s="25">
        <f t="shared" si="25"/>
        <v>1500</v>
      </c>
      <c r="AA86" s="25">
        <f t="shared" si="25"/>
        <v>1500</v>
      </c>
      <c r="AB86" s="25">
        <f t="shared" si="25"/>
        <v>1500</v>
      </c>
      <c r="AC86" s="25">
        <f t="shared" si="25"/>
        <v>1500</v>
      </c>
      <c r="AD86" s="25">
        <f t="shared" si="25"/>
        <v>1500</v>
      </c>
      <c r="AE86" s="25">
        <f t="shared" si="25"/>
        <v>1500</v>
      </c>
      <c r="AF86" s="25">
        <f t="shared" si="25"/>
        <v>1500</v>
      </c>
      <c r="AG86" s="25">
        <f t="shared" si="25"/>
        <v>1500</v>
      </c>
      <c r="AH86" s="25">
        <f t="shared" si="25"/>
        <v>1500</v>
      </c>
      <c r="AI86" s="25">
        <f t="shared" si="25"/>
        <v>1500</v>
      </c>
      <c r="AJ86" s="25">
        <f t="shared" si="25"/>
        <v>1500</v>
      </c>
      <c r="AK86" s="25">
        <f t="shared" si="25"/>
        <v>1500</v>
      </c>
      <c r="AL86" s="25">
        <f t="shared" si="25"/>
        <v>1500</v>
      </c>
      <c r="AM86" s="25">
        <f t="shared" si="25"/>
        <v>1500</v>
      </c>
      <c r="AN86" s="25">
        <f t="shared" ref="AN86:BO86" si="26">SUM(AN75:AN85)</f>
        <v>1500</v>
      </c>
      <c r="AO86" s="25">
        <f t="shared" si="26"/>
        <v>1500</v>
      </c>
      <c r="AP86" s="25">
        <f t="shared" si="26"/>
        <v>1500</v>
      </c>
      <c r="AQ86" s="25">
        <f t="shared" si="26"/>
        <v>1500</v>
      </c>
      <c r="AR86" s="25">
        <f t="shared" si="26"/>
        <v>1500</v>
      </c>
      <c r="AS86" s="25">
        <f t="shared" si="26"/>
        <v>1500</v>
      </c>
      <c r="AT86" s="25">
        <f t="shared" si="26"/>
        <v>1500</v>
      </c>
      <c r="AU86" s="25">
        <f t="shared" si="26"/>
        <v>1500</v>
      </c>
      <c r="AV86" s="25">
        <f t="shared" si="26"/>
        <v>1500</v>
      </c>
      <c r="AW86" s="25">
        <f t="shared" si="26"/>
        <v>1500</v>
      </c>
      <c r="AX86" s="25">
        <f t="shared" si="26"/>
        <v>1500</v>
      </c>
      <c r="AY86" s="25">
        <f t="shared" si="26"/>
        <v>1500</v>
      </c>
      <c r="AZ86" s="25">
        <f t="shared" si="26"/>
        <v>1500</v>
      </c>
      <c r="BA86" s="25">
        <f t="shared" si="26"/>
        <v>1500</v>
      </c>
      <c r="BB86" s="25">
        <f t="shared" si="26"/>
        <v>1500</v>
      </c>
      <c r="BC86" s="25">
        <f t="shared" si="26"/>
        <v>1500</v>
      </c>
      <c r="BD86" s="25">
        <f t="shared" si="26"/>
        <v>1500</v>
      </c>
      <c r="BE86" s="25">
        <f t="shared" si="26"/>
        <v>1500</v>
      </c>
      <c r="BF86" s="25">
        <f t="shared" si="26"/>
        <v>1500</v>
      </c>
      <c r="BG86" s="25">
        <f t="shared" si="26"/>
        <v>1500</v>
      </c>
      <c r="BH86" s="25">
        <f t="shared" si="26"/>
        <v>1500</v>
      </c>
      <c r="BI86" s="25">
        <f t="shared" si="26"/>
        <v>1500</v>
      </c>
      <c r="BJ86" s="25">
        <f t="shared" si="26"/>
        <v>1500</v>
      </c>
      <c r="BK86" s="25">
        <f t="shared" si="26"/>
        <v>1500</v>
      </c>
      <c r="BL86" s="25">
        <f t="shared" si="26"/>
        <v>1500</v>
      </c>
      <c r="BM86" s="25">
        <f t="shared" si="26"/>
        <v>1500</v>
      </c>
      <c r="BN86" s="25">
        <f t="shared" si="26"/>
        <v>1500</v>
      </c>
      <c r="BO86" s="25">
        <f t="shared" si="26"/>
        <v>1500</v>
      </c>
    </row>
    <row r="87" spans="5:67" x14ac:dyDescent="0.35">
      <c r="E87" s="1" t="s">
        <v>44</v>
      </c>
      <c r="H87" s="50">
        <f t="shared" ref="H87:AM87" si="27">SUMPRODUCT(H75:H85,$L$17:$L$27)</f>
        <v>7750</v>
      </c>
      <c r="I87" s="50">
        <f t="shared" si="27"/>
        <v>15500</v>
      </c>
      <c r="J87" s="50">
        <f t="shared" si="27"/>
        <v>23250</v>
      </c>
      <c r="K87" s="50">
        <f t="shared" si="27"/>
        <v>31000</v>
      </c>
      <c r="L87" s="50">
        <f t="shared" si="27"/>
        <v>38750</v>
      </c>
      <c r="M87" s="50">
        <f t="shared" si="27"/>
        <v>44950</v>
      </c>
      <c r="N87" s="50">
        <f t="shared" si="27"/>
        <v>46500</v>
      </c>
      <c r="O87" s="50">
        <f t="shared" si="27"/>
        <v>46500</v>
      </c>
      <c r="P87" s="50">
        <f t="shared" si="27"/>
        <v>46500</v>
      </c>
      <c r="Q87" s="50">
        <f t="shared" si="27"/>
        <v>46500</v>
      </c>
      <c r="R87" s="50">
        <f t="shared" si="27"/>
        <v>46500</v>
      </c>
      <c r="S87" s="50">
        <f t="shared" si="27"/>
        <v>46500</v>
      </c>
      <c r="T87" s="50">
        <f t="shared" si="27"/>
        <v>46500</v>
      </c>
      <c r="U87" s="50">
        <f t="shared" si="27"/>
        <v>46500</v>
      </c>
      <c r="V87" s="50">
        <f t="shared" si="27"/>
        <v>46500</v>
      </c>
      <c r="W87" s="50">
        <f t="shared" si="27"/>
        <v>46500</v>
      </c>
      <c r="X87" s="50">
        <f t="shared" si="27"/>
        <v>46500</v>
      </c>
      <c r="Y87" s="50">
        <f t="shared" si="27"/>
        <v>46500</v>
      </c>
      <c r="Z87" s="50">
        <f t="shared" si="27"/>
        <v>46500</v>
      </c>
      <c r="AA87" s="50">
        <f t="shared" si="27"/>
        <v>46500</v>
      </c>
      <c r="AB87" s="50">
        <f t="shared" si="27"/>
        <v>46500</v>
      </c>
      <c r="AC87" s="50">
        <f t="shared" si="27"/>
        <v>46500</v>
      </c>
      <c r="AD87" s="50">
        <f t="shared" si="27"/>
        <v>46500</v>
      </c>
      <c r="AE87" s="50">
        <f t="shared" si="27"/>
        <v>46500</v>
      </c>
      <c r="AF87" s="50">
        <f t="shared" si="27"/>
        <v>46500</v>
      </c>
      <c r="AG87" s="50">
        <f t="shared" si="27"/>
        <v>46500</v>
      </c>
      <c r="AH87" s="50">
        <f t="shared" si="27"/>
        <v>46500</v>
      </c>
      <c r="AI87" s="50">
        <f t="shared" si="27"/>
        <v>46500</v>
      </c>
      <c r="AJ87" s="50">
        <f t="shared" si="27"/>
        <v>46500</v>
      </c>
      <c r="AK87" s="50">
        <f t="shared" si="27"/>
        <v>46500</v>
      </c>
      <c r="AL87" s="50">
        <f t="shared" si="27"/>
        <v>46500</v>
      </c>
      <c r="AM87" s="50">
        <f t="shared" si="27"/>
        <v>46500</v>
      </c>
      <c r="AN87" s="50">
        <f t="shared" ref="AN87:BO87" si="28">SUMPRODUCT(AN75:AN85,$L$17:$L$27)</f>
        <v>46500</v>
      </c>
      <c r="AO87" s="50">
        <f t="shared" si="28"/>
        <v>46500</v>
      </c>
      <c r="AP87" s="50">
        <f t="shared" si="28"/>
        <v>46500</v>
      </c>
      <c r="AQ87" s="50">
        <f t="shared" si="28"/>
        <v>46500</v>
      </c>
      <c r="AR87" s="50">
        <f t="shared" si="28"/>
        <v>46500</v>
      </c>
      <c r="AS87" s="50">
        <f t="shared" si="28"/>
        <v>46500</v>
      </c>
      <c r="AT87" s="50">
        <f t="shared" si="28"/>
        <v>46500</v>
      </c>
      <c r="AU87" s="50">
        <f t="shared" si="28"/>
        <v>46500</v>
      </c>
      <c r="AV87" s="50">
        <f t="shared" si="28"/>
        <v>46500</v>
      </c>
      <c r="AW87" s="50">
        <f t="shared" si="28"/>
        <v>46500</v>
      </c>
      <c r="AX87" s="50">
        <f t="shared" si="28"/>
        <v>46500</v>
      </c>
      <c r="AY87" s="50">
        <f t="shared" si="28"/>
        <v>46500</v>
      </c>
      <c r="AZ87" s="50">
        <f t="shared" si="28"/>
        <v>46500</v>
      </c>
      <c r="BA87" s="50">
        <f t="shared" si="28"/>
        <v>46500</v>
      </c>
      <c r="BB87" s="50">
        <f t="shared" si="28"/>
        <v>46500</v>
      </c>
      <c r="BC87" s="50">
        <f t="shared" si="28"/>
        <v>46500</v>
      </c>
      <c r="BD87" s="50">
        <f t="shared" si="28"/>
        <v>46500</v>
      </c>
      <c r="BE87" s="50">
        <f t="shared" si="28"/>
        <v>46500</v>
      </c>
      <c r="BF87" s="50">
        <f t="shared" si="28"/>
        <v>46500</v>
      </c>
      <c r="BG87" s="50">
        <f t="shared" si="28"/>
        <v>46500</v>
      </c>
      <c r="BH87" s="50">
        <f t="shared" si="28"/>
        <v>46500</v>
      </c>
      <c r="BI87" s="50">
        <f t="shared" si="28"/>
        <v>46500</v>
      </c>
      <c r="BJ87" s="50">
        <f t="shared" si="28"/>
        <v>46500</v>
      </c>
      <c r="BK87" s="50">
        <f t="shared" si="28"/>
        <v>46500</v>
      </c>
      <c r="BL87" s="50">
        <f t="shared" si="28"/>
        <v>46500</v>
      </c>
      <c r="BM87" s="50">
        <f t="shared" si="28"/>
        <v>46500</v>
      </c>
      <c r="BN87" s="50">
        <f t="shared" si="28"/>
        <v>46500</v>
      </c>
      <c r="BO87" s="50">
        <f t="shared" si="28"/>
        <v>46500</v>
      </c>
    </row>
    <row r="90" spans="5:67" x14ac:dyDescent="0.35">
      <c r="H90" s="34">
        <f>'Invoer warmte'!$G$7</f>
        <v>2025</v>
      </c>
      <c r="I90" s="34">
        <f t="shared" ref="I90:AN90" si="29">H90+1</f>
        <v>2026</v>
      </c>
      <c r="J90" s="34">
        <f t="shared" si="29"/>
        <v>2027</v>
      </c>
      <c r="K90" s="34">
        <f t="shared" si="29"/>
        <v>2028</v>
      </c>
      <c r="L90" s="34">
        <f t="shared" si="29"/>
        <v>2029</v>
      </c>
      <c r="M90" s="34">
        <f t="shared" si="29"/>
        <v>2030</v>
      </c>
      <c r="N90" s="34">
        <f t="shared" si="29"/>
        <v>2031</v>
      </c>
      <c r="O90" s="34">
        <f t="shared" si="29"/>
        <v>2032</v>
      </c>
      <c r="P90" s="34">
        <f t="shared" si="29"/>
        <v>2033</v>
      </c>
      <c r="Q90" s="34">
        <f t="shared" si="29"/>
        <v>2034</v>
      </c>
      <c r="R90" s="34">
        <f t="shared" si="29"/>
        <v>2035</v>
      </c>
      <c r="S90" s="34">
        <f t="shared" si="29"/>
        <v>2036</v>
      </c>
      <c r="T90" s="34">
        <f t="shared" si="29"/>
        <v>2037</v>
      </c>
      <c r="U90" s="34">
        <f t="shared" si="29"/>
        <v>2038</v>
      </c>
      <c r="V90" s="34">
        <f t="shared" si="29"/>
        <v>2039</v>
      </c>
      <c r="W90" s="34">
        <f t="shared" si="29"/>
        <v>2040</v>
      </c>
      <c r="X90" s="34">
        <f t="shared" si="29"/>
        <v>2041</v>
      </c>
      <c r="Y90" s="34">
        <f t="shared" si="29"/>
        <v>2042</v>
      </c>
      <c r="Z90" s="34">
        <f t="shared" si="29"/>
        <v>2043</v>
      </c>
      <c r="AA90" s="34">
        <f t="shared" si="29"/>
        <v>2044</v>
      </c>
      <c r="AB90" s="34">
        <f t="shared" si="29"/>
        <v>2045</v>
      </c>
      <c r="AC90" s="34">
        <f t="shared" si="29"/>
        <v>2046</v>
      </c>
      <c r="AD90" s="34">
        <f t="shared" si="29"/>
        <v>2047</v>
      </c>
      <c r="AE90" s="34">
        <f t="shared" si="29"/>
        <v>2048</v>
      </c>
      <c r="AF90" s="34">
        <f t="shared" si="29"/>
        <v>2049</v>
      </c>
      <c r="AG90" s="34">
        <f t="shared" si="29"/>
        <v>2050</v>
      </c>
      <c r="AH90" s="34">
        <f t="shared" si="29"/>
        <v>2051</v>
      </c>
      <c r="AI90" s="34">
        <f t="shared" si="29"/>
        <v>2052</v>
      </c>
      <c r="AJ90" s="34">
        <f t="shared" si="29"/>
        <v>2053</v>
      </c>
      <c r="AK90" s="34">
        <f t="shared" si="29"/>
        <v>2054</v>
      </c>
      <c r="AL90" s="34">
        <f t="shared" si="29"/>
        <v>2055</v>
      </c>
      <c r="AM90" s="34">
        <f t="shared" si="29"/>
        <v>2056</v>
      </c>
      <c r="AN90" s="34">
        <f t="shared" si="29"/>
        <v>2057</v>
      </c>
      <c r="AO90" s="34">
        <f t="shared" ref="AO90:BO90" si="30">AN90+1</f>
        <v>2058</v>
      </c>
      <c r="AP90" s="34">
        <f t="shared" si="30"/>
        <v>2059</v>
      </c>
      <c r="AQ90" s="34">
        <f t="shared" si="30"/>
        <v>2060</v>
      </c>
      <c r="AR90" s="34">
        <f t="shared" si="30"/>
        <v>2061</v>
      </c>
      <c r="AS90" s="34">
        <f t="shared" si="30"/>
        <v>2062</v>
      </c>
      <c r="AT90" s="34">
        <f t="shared" si="30"/>
        <v>2063</v>
      </c>
      <c r="AU90" s="34">
        <f t="shared" si="30"/>
        <v>2064</v>
      </c>
      <c r="AV90" s="34">
        <f t="shared" si="30"/>
        <v>2065</v>
      </c>
      <c r="AW90" s="34">
        <f t="shared" si="30"/>
        <v>2066</v>
      </c>
      <c r="AX90" s="34">
        <f t="shared" si="30"/>
        <v>2067</v>
      </c>
      <c r="AY90" s="34">
        <f t="shared" si="30"/>
        <v>2068</v>
      </c>
      <c r="AZ90" s="34">
        <f t="shared" si="30"/>
        <v>2069</v>
      </c>
      <c r="BA90" s="34">
        <f t="shared" si="30"/>
        <v>2070</v>
      </c>
      <c r="BB90" s="34">
        <f t="shared" si="30"/>
        <v>2071</v>
      </c>
      <c r="BC90" s="34">
        <f t="shared" si="30"/>
        <v>2072</v>
      </c>
      <c r="BD90" s="34">
        <f t="shared" si="30"/>
        <v>2073</v>
      </c>
      <c r="BE90" s="34">
        <f t="shared" si="30"/>
        <v>2074</v>
      </c>
      <c r="BF90" s="34">
        <f t="shared" si="30"/>
        <v>2075</v>
      </c>
      <c r="BG90" s="34">
        <f t="shared" si="30"/>
        <v>2076</v>
      </c>
      <c r="BH90" s="34">
        <f t="shared" si="30"/>
        <v>2077</v>
      </c>
      <c r="BI90" s="34">
        <f t="shared" si="30"/>
        <v>2078</v>
      </c>
      <c r="BJ90" s="34">
        <f t="shared" si="30"/>
        <v>2079</v>
      </c>
      <c r="BK90" s="34">
        <f t="shared" si="30"/>
        <v>2080</v>
      </c>
      <c r="BL90" s="34">
        <f t="shared" si="30"/>
        <v>2081</v>
      </c>
      <c r="BM90" s="34">
        <f t="shared" si="30"/>
        <v>2082</v>
      </c>
      <c r="BN90" s="34">
        <f t="shared" si="30"/>
        <v>2083</v>
      </c>
      <c r="BO90" s="34">
        <f t="shared" si="30"/>
        <v>2084</v>
      </c>
    </row>
    <row r="91" spans="5:67" x14ac:dyDescent="0.35">
      <c r="E91" t="s">
        <v>45</v>
      </c>
      <c r="G91" t="str">
        <f>IF(MAX(H91:BO91)=I30,"Klopt met max aantal gebouwen","Klopt niet met max aantal gebouwen")</f>
        <v>Klopt met max aantal gebouwen</v>
      </c>
      <c r="H91" s="103">
        <f>$I30</f>
        <v>0</v>
      </c>
      <c r="I91" s="103">
        <f t="shared" ref="I91:AM91" si="31">$I30</f>
        <v>0</v>
      </c>
      <c r="J91" s="103">
        <f t="shared" si="31"/>
        <v>0</v>
      </c>
      <c r="K91" s="103">
        <f t="shared" si="31"/>
        <v>0</v>
      </c>
      <c r="L91" s="103">
        <f t="shared" si="31"/>
        <v>0</v>
      </c>
      <c r="M91" s="103">
        <f t="shared" si="31"/>
        <v>0</v>
      </c>
      <c r="N91" s="103">
        <f t="shared" si="31"/>
        <v>0</v>
      </c>
      <c r="O91" s="103">
        <f t="shared" si="31"/>
        <v>0</v>
      </c>
      <c r="P91" s="103">
        <f t="shared" si="31"/>
        <v>0</v>
      </c>
      <c r="Q91" s="103">
        <f t="shared" si="31"/>
        <v>0</v>
      </c>
      <c r="R91" s="103">
        <f t="shared" si="31"/>
        <v>0</v>
      </c>
      <c r="S91" s="103">
        <f t="shared" si="31"/>
        <v>0</v>
      </c>
      <c r="T91" s="103">
        <f t="shared" si="31"/>
        <v>0</v>
      </c>
      <c r="U91" s="103">
        <f t="shared" si="31"/>
        <v>0</v>
      </c>
      <c r="V91" s="103">
        <f t="shared" si="31"/>
        <v>0</v>
      </c>
      <c r="W91" s="103">
        <f t="shared" si="31"/>
        <v>0</v>
      </c>
      <c r="X91" s="103">
        <f t="shared" si="31"/>
        <v>0</v>
      </c>
      <c r="Y91" s="103">
        <f t="shared" si="31"/>
        <v>0</v>
      </c>
      <c r="Z91" s="103">
        <f t="shared" si="31"/>
        <v>0</v>
      </c>
      <c r="AA91" s="103">
        <f t="shared" si="31"/>
        <v>0</v>
      </c>
      <c r="AB91" s="103">
        <f t="shared" si="31"/>
        <v>0</v>
      </c>
      <c r="AC91" s="103">
        <f t="shared" si="31"/>
        <v>0</v>
      </c>
      <c r="AD91" s="103">
        <f t="shared" si="31"/>
        <v>0</v>
      </c>
      <c r="AE91" s="103">
        <f t="shared" si="31"/>
        <v>0</v>
      </c>
      <c r="AF91" s="103">
        <f t="shared" si="31"/>
        <v>0</v>
      </c>
      <c r="AG91" s="103">
        <f t="shared" si="31"/>
        <v>0</v>
      </c>
      <c r="AH91" s="103">
        <f t="shared" si="31"/>
        <v>0</v>
      </c>
      <c r="AI91" s="103">
        <f t="shared" si="31"/>
        <v>0</v>
      </c>
      <c r="AJ91" s="103">
        <f t="shared" si="31"/>
        <v>0</v>
      </c>
      <c r="AK91" s="103">
        <f t="shared" si="31"/>
        <v>0</v>
      </c>
      <c r="AL91" s="103">
        <f t="shared" si="31"/>
        <v>0</v>
      </c>
      <c r="AM91" s="103">
        <f t="shared" si="31"/>
        <v>0</v>
      </c>
      <c r="AN91" s="103">
        <f t="shared" ref="AN91:BO91" si="32">$I30</f>
        <v>0</v>
      </c>
      <c r="AO91" s="103">
        <f t="shared" si="32"/>
        <v>0</v>
      </c>
      <c r="AP91" s="103">
        <f t="shared" si="32"/>
        <v>0</v>
      </c>
      <c r="AQ91" s="103">
        <f t="shared" si="32"/>
        <v>0</v>
      </c>
      <c r="AR91" s="103">
        <f t="shared" si="32"/>
        <v>0</v>
      </c>
      <c r="AS91" s="103">
        <f t="shared" si="32"/>
        <v>0</v>
      </c>
      <c r="AT91" s="103">
        <f t="shared" si="32"/>
        <v>0</v>
      </c>
      <c r="AU91" s="103">
        <f t="shared" si="32"/>
        <v>0</v>
      </c>
      <c r="AV91" s="103">
        <f t="shared" si="32"/>
        <v>0</v>
      </c>
      <c r="AW91" s="103">
        <f t="shared" si="32"/>
        <v>0</v>
      </c>
      <c r="AX91" s="103">
        <f t="shared" si="32"/>
        <v>0</v>
      </c>
      <c r="AY91" s="103">
        <f t="shared" si="32"/>
        <v>0</v>
      </c>
      <c r="AZ91" s="103">
        <f t="shared" si="32"/>
        <v>0</v>
      </c>
      <c r="BA91" s="103">
        <f t="shared" si="32"/>
        <v>0</v>
      </c>
      <c r="BB91" s="103">
        <f t="shared" si="32"/>
        <v>0</v>
      </c>
      <c r="BC91" s="103">
        <f t="shared" si="32"/>
        <v>0</v>
      </c>
      <c r="BD91" s="103">
        <f t="shared" si="32"/>
        <v>0</v>
      </c>
      <c r="BE91" s="103">
        <f t="shared" si="32"/>
        <v>0</v>
      </c>
      <c r="BF91" s="103">
        <f t="shared" si="32"/>
        <v>0</v>
      </c>
      <c r="BG91" s="103">
        <f t="shared" si="32"/>
        <v>0</v>
      </c>
      <c r="BH91" s="103">
        <f t="shared" si="32"/>
        <v>0</v>
      </c>
      <c r="BI91" s="103">
        <f t="shared" si="32"/>
        <v>0</v>
      </c>
      <c r="BJ91" s="103">
        <f t="shared" si="32"/>
        <v>0</v>
      </c>
      <c r="BK91" s="103">
        <f t="shared" si="32"/>
        <v>0</v>
      </c>
      <c r="BL91" s="103">
        <f t="shared" si="32"/>
        <v>0</v>
      </c>
      <c r="BM91" s="103">
        <f t="shared" si="32"/>
        <v>0</v>
      </c>
      <c r="BN91" s="103">
        <f t="shared" si="32"/>
        <v>0</v>
      </c>
      <c r="BO91" s="103">
        <f t="shared" si="32"/>
        <v>0</v>
      </c>
    </row>
    <row r="92" spans="5:67" x14ac:dyDescent="0.35">
      <c r="E92" t="s">
        <v>46</v>
      </c>
      <c r="G92" t="str">
        <f>IF(MAX(H92:BO92)=I31,"Klopt met max aantal gebouwen","Klopt niet met max aantal gebouwen")</f>
        <v>Klopt met max aantal gebouwen</v>
      </c>
      <c r="H92" s="103">
        <f>$I31</f>
        <v>0</v>
      </c>
      <c r="I92" s="103">
        <f t="shared" ref="I92:AM92" si="33">$I31</f>
        <v>0</v>
      </c>
      <c r="J92" s="103">
        <f t="shared" si="33"/>
        <v>0</v>
      </c>
      <c r="K92" s="103">
        <f t="shared" si="33"/>
        <v>0</v>
      </c>
      <c r="L92" s="103">
        <f t="shared" si="33"/>
        <v>0</v>
      </c>
      <c r="M92" s="103">
        <f t="shared" si="33"/>
        <v>0</v>
      </c>
      <c r="N92" s="103">
        <f t="shared" si="33"/>
        <v>0</v>
      </c>
      <c r="O92" s="103">
        <f t="shared" si="33"/>
        <v>0</v>
      </c>
      <c r="P92" s="103">
        <f t="shared" si="33"/>
        <v>0</v>
      </c>
      <c r="Q92" s="103">
        <f t="shared" si="33"/>
        <v>0</v>
      </c>
      <c r="R92" s="103">
        <f t="shared" si="33"/>
        <v>0</v>
      </c>
      <c r="S92" s="103">
        <f t="shared" si="33"/>
        <v>0</v>
      </c>
      <c r="T92" s="103">
        <f t="shared" si="33"/>
        <v>0</v>
      </c>
      <c r="U92" s="103">
        <f t="shared" si="33"/>
        <v>0</v>
      </c>
      <c r="V92" s="103">
        <f t="shared" si="33"/>
        <v>0</v>
      </c>
      <c r="W92" s="103">
        <f t="shared" si="33"/>
        <v>0</v>
      </c>
      <c r="X92" s="103">
        <f t="shared" si="33"/>
        <v>0</v>
      </c>
      <c r="Y92" s="103">
        <f t="shared" si="33"/>
        <v>0</v>
      </c>
      <c r="Z92" s="103">
        <f t="shared" si="33"/>
        <v>0</v>
      </c>
      <c r="AA92" s="103">
        <f t="shared" si="33"/>
        <v>0</v>
      </c>
      <c r="AB92" s="103">
        <f t="shared" si="33"/>
        <v>0</v>
      </c>
      <c r="AC92" s="103">
        <f t="shared" si="33"/>
        <v>0</v>
      </c>
      <c r="AD92" s="103">
        <f t="shared" si="33"/>
        <v>0</v>
      </c>
      <c r="AE92" s="103">
        <f t="shared" si="33"/>
        <v>0</v>
      </c>
      <c r="AF92" s="103">
        <f t="shared" si="33"/>
        <v>0</v>
      </c>
      <c r="AG92" s="103">
        <f t="shared" si="33"/>
        <v>0</v>
      </c>
      <c r="AH92" s="103">
        <f t="shared" si="33"/>
        <v>0</v>
      </c>
      <c r="AI92" s="103">
        <f t="shared" si="33"/>
        <v>0</v>
      </c>
      <c r="AJ92" s="103">
        <f t="shared" si="33"/>
        <v>0</v>
      </c>
      <c r="AK92" s="103">
        <f t="shared" si="33"/>
        <v>0</v>
      </c>
      <c r="AL92" s="103">
        <f t="shared" si="33"/>
        <v>0</v>
      </c>
      <c r="AM92" s="103">
        <f t="shared" si="33"/>
        <v>0</v>
      </c>
      <c r="AN92" s="103">
        <f t="shared" ref="AN92:BO92" si="34">$I31</f>
        <v>0</v>
      </c>
      <c r="AO92" s="103">
        <f t="shared" si="34"/>
        <v>0</v>
      </c>
      <c r="AP92" s="103">
        <f t="shared" si="34"/>
        <v>0</v>
      </c>
      <c r="AQ92" s="103">
        <f t="shared" si="34"/>
        <v>0</v>
      </c>
      <c r="AR92" s="103">
        <f t="shared" si="34"/>
        <v>0</v>
      </c>
      <c r="AS92" s="103">
        <f t="shared" si="34"/>
        <v>0</v>
      </c>
      <c r="AT92" s="103">
        <f t="shared" si="34"/>
        <v>0</v>
      </c>
      <c r="AU92" s="103">
        <f t="shared" si="34"/>
        <v>0</v>
      </c>
      <c r="AV92" s="103">
        <f t="shared" si="34"/>
        <v>0</v>
      </c>
      <c r="AW92" s="103">
        <f t="shared" si="34"/>
        <v>0</v>
      </c>
      <c r="AX92" s="103">
        <f t="shared" si="34"/>
        <v>0</v>
      </c>
      <c r="AY92" s="103">
        <f t="shared" si="34"/>
        <v>0</v>
      </c>
      <c r="AZ92" s="103">
        <f t="shared" si="34"/>
        <v>0</v>
      </c>
      <c r="BA92" s="103">
        <f t="shared" si="34"/>
        <v>0</v>
      </c>
      <c r="BB92" s="103">
        <f t="shared" si="34"/>
        <v>0</v>
      </c>
      <c r="BC92" s="103">
        <f t="shared" si="34"/>
        <v>0</v>
      </c>
      <c r="BD92" s="103">
        <f t="shared" si="34"/>
        <v>0</v>
      </c>
      <c r="BE92" s="103">
        <f t="shared" si="34"/>
        <v>0</v>
      </c>
      <c r="BF92" s="103">
        <f t="shared" si="34"/>
        <v>0</v>
      </c>
      <c r="BG92" s="103">
        <f t="shared" si="34"/>
        <v>0</v>
      </c>
      <c r="BH92" s="103">
        <f t="shared" si="34"/>
        <v>0</v>
      </c>
      <c r="BI92" s="103">
        <f t="shared" si="34"/>
        <v>0</v>
      </c>
      <c r="BJ92" s="103">
        <f t="shared" si="34"/>
        <v>0</v>
      </c>
      <c r="BK92" s="103">
        <f t="shared" si="34"/>
        <v>0</v>
      </c>
      <c r="BL92" s="103">
        <f t="shared" si="34"/>
        <v>0</v>
      </c>
      <c r="BM92" s="103">
        <f t="shared" si="34"/>
        <v>0</v>
      </c>
      <c r="BN92" s="103">
        <f t="shared" si="34"/>
        <v>0</v>
      </c>
      <c r="BO92" s="103">
        <f t="shared" si="34"/>
        <v>0</v>
      </c>
    </row>
    <row r="93" spans="5:67" x14ac:dyDescent="0.35">
      <c r="E93" t="s">
        <v>47</v>
      </c>
      <c r="G93" t="str">
        <f>IF(MAX(H93:BO93)=I32,"Klopt met max aantal gebouwen","Klopt niet met max aantal gebouwen")</f>
        <v>Klopt met max aantal gebouwen</v>
      </c>
      <c r="H93" s="103">
        <f>$I32</f>
        <v>0</v>
      </c>
      <c r="I93" s="103">
        <f t="shared" ref="I93:AM93" si="35">$I32</f>
        <v>0</v>
      </c>
      <c r="J93" s="103">
        <f t="shared" si="35"/>
        <v>0</v>
      </c>
      <c r="K93" s="103">
        <f t="shared" si="35"/>
        <v>0</v>
      </c>
      <c r="L93" s="103">
        <f t="shared" si="35"/>
        <v>0</v>
      </c>
      <c r="M93" s="103">
        <f t="shared" si="35"/>
        <v>0</v>
      </c>
      <c r="N93" s="103">
        <f t="shared" si="35"/>
        <v>0</v>
      </c>
      <c r="O93" s="103">
        <f t="shared" si="35"/>
        <v>0</v>
      </c>
      <c r="P93" s="103">
        <f t="shared" si="35"/>
        <v>0</v>
      </c>
      <c r="Q93" s="103">
        <f t="shared" si="35"/>
        <v>0</v>
      </c>
      <c r="R93" s="103">
        <f t="shared" si="35"/>
        <v>0</v>
      </c>
      <c r="S93" s="103">
        <f t="shared" si="35"/>
        <v>0</v>
      </c>
      <c r="T93" s="103">
        <f t="shared" si="35"/>
        <v>0</v>
      </c>
      <c r="U93" s="103">
        <f t="shared" si="35"/>
        <v>0</v>
      </c>
      <c r="V93" s="103">
        <f t="shared" si="35"/>
        <v>0</v>
      </c>
      <c r="W93" s="103">
        <f t="shared" si="35"/>
        <v>0</v>
      </c>
      <c r="X93" s="103">
        <f t="shared" si="35"/>
        <v>0</v>
      </c>
      <c r="Y93" s="103">
        <f t="shared" si="35"/>
        <v>0</v>
      </c>
      <c r="Z93" s="103">
        <f t="shared" si="35"/>
        <v>0</v>
      </c>
      <c r="AA93" s="103">
        <f t="shared" si="35"/>
        <v>0</v>
      </c>
      <c r="AB93" s="103">
        <f t="shared" si="35"/>
        <v>0</v>
      </c>
      <c r="AC93" s="103">
        <f t="shared" si="35"/>
        <v>0</v>
      </c>
      <c r="AD93" s="103">
        <f t="shared" si="35"/>
        <v>0</v>
      </c>
      <c r="AE93" s="103">
        <f t="shared" si="35"/>
        <v>0</v>
      </c>
      <c r="AF93" s="103">
        <f t="shared" si="35"/>
        <v>0</v>
      </c>
      <c r="AG93" s="103">
        <f t="shared" si="35"/>
        <v>0</v>
      </c>
      <c r="AH93" s="103">
        <f t="shared" si="35"/>
        <v>0</v>
      </c>
      <c r="AI93" s="103">
        <f t="shared" si="35"/>
        <v>0</v>
      </c>
      <c r="AJ93" s="103">
        <f t="shared" si="35"/>
        <v>0</v>
      </c>
      <c r="AK93" s="103">
        <f t="shared" si="35"/>
        <v>0</v>
      </c>
      <c r="AL93" s="103">
        <f t="shared" si="35"/>
        <v>0</v>
      </c>
      <c r="AM93" s="103">
        <f t="shared" si="35"/>
        <v>0</v>
      </c>
      <c r="AN93" s="103">
        <f t="shared" ref="AN93:BO93" si="36">$I32</f>
        <v>0</v>
      </c>
      <c r="AO93" s="103">
        <f t="shared" si="36"/>
        <v>0</v>
      </c>
      <c r="AP93" s="103">
        <f t="shared" si="36"/>
        <v>0</v>
      </c>
      <c r="AQ93" s="103">
        <f t="shared" si="36"/>
        <v>0</v>
      </c>
      <c r="AR93" s="103">
        <f t="shared" si="36"/>
        <v>0</v>
      </c>
      <c r="AS93" s="103">
        <f t="shared" si="36"/>
        <v>0</v>
      </c>
      <c r="AT93" s="103">
        <f t="shared" si="36"/>
        <v>0</v>
      </c>
      <c r="AU93" s="103">
        <f t="shared" si="36"/>
        <v>0</v>
      </c>
      <c r="AV93" s="103">
        <f t="shared" si="36"/>
        <v>0</v>
      </c>
      <c r="AW93" s="103">
        <f t="shared" si="36"/>
        <v>0</v>
      </c>
      <c r="AX93" s="103">
        <f t="shared" si="36"/>
        <v>0</v>
      </c>
      <c r="AY93" s="103">
        <f t="shared" si="36"/>
        <v>0</v>
      </c>
      <c r="AZ93" s="103">
        <f t="shared" si="36"/>
        <v>0</v>
      </c>
      <c r="BA93" s="103">
        <f t="shared" si="36"/>
        <v>0</v>
      </c>
      <c r="BB93" s="103">
        <f t="shared" si="36"/>
        <v>0</v>
      </c>
      <c r="BC93" s="103">
        <f t="shared" si="36"/>
        <v>0</v>
      </c>
      <c r="BD93" s="103">
        <f t="shared" si="36"/>
        <v>0</v>
      </c>
      <c r="BE93" s="103">
        <f t="shared" si="36"/>
        <v>0</v>
      </c>
      <c r="BF93" s="103">
        <f t="shared" si="36"/>
        <v>0</v>
      </c>
      <c r="BG93" s="103">
        <f t="shared" si="36"/>
        <v>0</v>
      </c>
      <c r="BH93" s="103">
        <f t="shared" si="36"/>
        <v>0</v>
      </c>
      <c r="BI93" s="103">
        <f t="shared" si="36"/>
        <v>0</v>
      </c>
      <c r="BJ93" s="103">
        <f t="shared" si="36"/>
        <v>0</v>
      </c>
      <c r="BK93" s="103">
        <f t="shared" si="36"/>
        <v>0</v>
      </c>
      <c r="BL93" s="103">
        <f t="shared" si="36"/>
        <v>0</v>
      </c>
      <c r="BM93" s="103">
        <f t="shared" si="36"/>
        <v>0</v>
      </c>
      <c r="BN93" s="103">
        <f t="shared" si="36"/>
        <v>0</v>
      </c>
      <c r="BO93" s="103">
        <f t="shared" si="36"/>
        <v>0</v>
      </c>
    </row>
    <row r="94" spans="5:67" x14ac:dyDescent="0.35">
      <c r="E94" t="s">
        <v>48</v>
      </c>
      <c r="G94" t="str">
        <f>IF(MAX(H94:BO94)=I33,"Klopt met max aantal gebouwen","Klopt niet met max aantal gebouwen")</f>
        <v>Klopt met max aantal gebouwen</v>
      </c>
      <c r="H94" s="103">
        <f>$I33</f>
        <v>0</v>
      </c>
      <c r="I94" s="103">
        <f t="shared" ref="I94:AM94" si="37">$I33</f>
        <v>0</v>
      </c>
      <c r="J94" s="103">
        <f t="shared" si="37"/>
        <v>0</v>
      </c>
      <c r="K94" s="103">
        <f t="shared" si="37"/>
        <v>0</v>
      </c>
      <c r="L94" s="103">
        <f t="shared" si="37"/>
        <v>0</v>
      </c>
      <c r="M94" s="103">
        <f t="shared" si="37"/>
        <v>0</v>
      </c>
      <c r="N94" s="103">
        <f t="shared" si="37"/>
        <v>0</v>
      </c>
      <c r="O94" s="103">
        <f t="shared" si="37"/>
        <v>0</v>
      </c>
      <c r="P94" s="103">
        <f t="shared" si="37"/>
        <v>0</v>
      </c>
      <c r="Q94" s="103">
        <f t="shared" si="37"/>
        <v>0</v>
      </c>
      <c r="R94" s="103">
        <f t="shared" si="37"/>
        <v>0</v>
      </c>
      <c r="S94" s="103">
        <f t="shared" si="37"/>
        <v>0</v>
      </c>
      <c r="T94" s="103">
        <f t="shared" si="37"/>
        <v>0</v>
      </c>
      <c r="U94" s="103">
        <f t="shared" si="37"/>
        <v>0</v>
      </c>
      <c r="V94" s="103">
        <f t="shared" si="37"/>
        <v>0</v>
      </c>
      <c r="W94" s="103">
        <f t="shared" si="37"/>
        <v>0</v>
      </c>
      <c r="X94" s="103">
        <f t="shared" si="37"/>
        <v>0</v>
      </c>
      <c r="Y94" s="103">
        <f t="shared" si="37"/>
        <v>0</v>
      </c>
      <c r="Z94" s="103">
        <f t="shared" si="37"/>
        <v>0</v>
      </c>
      <c r="AA94" s="103">
        <f t="shared" si="37"/>
        <v>0</v>
      </c>
      <c r="AB94" s="103">
        <f t="shared" si="37"/>
        <v>0</v>
      </c>
      <c r="AC94" s="103">
        <f t="shared" si="37"/>
        <v>0</v>
      </c>
      <c r="AD94" s="103">
        <f t="shared" si="37"/>
        <v>0</v>
      </c>
      <c r="AE94" s="103">
        <f t="shared" si="37"/>
        <v>0</v>
      </c>
      <c r="AF94" s="103">
        <f t="shared" si="37"/>
        <v>0</v>
      </c>
      <c r="AG94" s="103">
        <f t="shared" si="37"/>
        <v>0</v>
      </c>
      <c r="AH94" s="103">
        <f t="shared" si="37"/>
        <v>0</v>
      </c>
      <c r="AI94" s="103">
        <f t="shared" si="37"/>
        <v>0</v>
      </c>
      <c r="AJ94" s="103">
        <f t="shared" si="37"/>
        <v>0</v>
      </c>
      <c r="AK94" s="103">
        <f t="shared" si="37"/>
        <v>0</v>
      </c>
      <c r="AL94" s="103">
        <f t="shared" si="37"/>
        <v>0</v>
      </c>
      <c r="AM94" s="103">
        <f t="shared" si="37"/>
        <v>0</v>
      </c>
      <c r="AN94" s="103">
        <f t="shared" ref="AN94:BO94" si="38">$I33</f>
        <v>0</v>
      </c>
      <c r="AO94" s="103">
        <f t="shared" si="38"/>
        <v>0</v>
      </c>
      <c r="AP94" s="103">
        <f t="shared" si="38"/>
        <v>0</v>
      </c>
      <c r="AQ94" s="103">
        <f t="shared" si="38"/>
        <v>0</v>
      </c>
      <c r="AR94" s="103">
        <f t="shared" si="38"/>
        <v>0</v>
      </c>
      <c r="AS94" s="103">
        <f t="shared" si="38"/>
        <v>0</v>
      </c>
      <c r="AT94" s="103">
        <f t="shared" si="38"/>
        <v>0</v>
      </c>
      <c r="AU94" s="103">
        <f t="shared" si="38"/>
        <v>0</v>
      </c>
      <c r="AV94" s="103">
        <f t="shared" si="38"/>
        <v>0</v>
      </c>
      <c r="AW94" s="103">
        <f t="shared" si="38"/>
        <v>0</v>
      </c>
      <c r="AX94" s="103">
        <f t="shared" si="38"/>
        <v>0</v>
      </c>
      <c r="AY94" s="103">
        <f t="shared" si="38"/>
        <v>0</v>
      </c>
      <c r="AZ94" s="103">
        <f t="shared" si="38"/>
        <v>0</v>
      </c>
      <c r="BA94" s="103">
        <f t="shared" si="38"/>
        <v>0</v>
      </c>
      <c r="BB94" s="103">
        <f t="shared" si="38"/>
        <v>0</v>
      </c>
      <c r="BC94" s="103">
        <f t="shared" si="38"/>
        <v>0</v>
      </c>
      <c r="BD94" s="103">
        <f t="shared" si="38"/>
        <v>0</v>
      </c>
      <c r="BE94" s="103">
        <f t="shared" si="38"/>
        <v>0</v>
      </c>
      <c r="BF94" s="103">
        <f t="shared" si="38"/>
        <v>0</v>
      </c>
      <c r="BG94" s="103">
        <f t="shared" si="38"/>
        <v>0</v>
      </c>
      <c r="BH94" s="103">
        <f t="shared" si="38"/>
        <v>0</v>
      </c>
      <c r="BI94" s="103">
        <f t="shared" si="38"/>
        <v>0</v>
      </c>
      <c r="BJ94" s="103">
        <f t="shared" si="38"/>
        <v>0</v>
      </c>
      <c r="BK94" s="103">
        <f t="shared" si="38"/>
        <v>0</v>
      </c>
      <c r="BL94" s="103">
        <f t="shared" si="38"/>
        <v>0</v>
      </c>
      <c r="BM94" s="103">
        <f t="shared" si="38"/>
        <v>0</v>
      </c>
      <c r="BN94" s="103">
        <f t="shared" si="38"/>
        <v>0</v>
      </c>
      <c r="BO94" s="103">
        <f t="shared" si="38"/>
        <v>0</v>
      </c>
    </row>
    <row r="95" spans="5:67" x14ac:dyDescent="0.35">
      <c r="E95" s="18" t="s">
        <v>49</v>
      </c>
      <c r="F95" s="18"/>
      <c r="G95" s="18" t="str">
        <f>IF(MAX(H95:BO95)=I34,"Klopt met max aantal gebouwen","Klopt niet met max aantal gebouwen")</f>
        <v>Klopt met max aantal gebouwen</v>
      </c>
      <c r="H95" s="103">
        <f>$I34</f>
        <v>0</v>
      </c>
      <c r="I95" s="103">
        <f t="shared" ref="I95:AM95" si="39">$I34</f>
        <v>0</v>
      </c>
      <c r="J95" s="103">
        <f t="shared" si="39"/>
        <v>0</v>
      </c>
      <c r="K95" s="103">
        <f t="shared" si="39"/>
        <v>0</v>
      </c>
      <c r="L95" s="103">
        <f t="shared" si="39"/>
        <v>0</v>
      </c>
      <c r="M95" s="103">
        <f t="shared" si="39"/>
        <v>0</v>
      </c>
      <c r="N95" s="103">
        <f t="shared" si="39"/>
        <v>0</v>
      </c>
      <c r="O95" s="103">
        <f t="shared" si="39"/>
        <v>0</v>
      </c>
      <c r="P95" s="103">
        <f t="shared" si="39"/>
        <v>0</v>
      </c>
      <c r="Q95" s="103">
        <f t="shared" si="39"/>
        <v>0</v>
      </c>
      <c r="R95" s="103">
        <f t="shared" si="39"/>
        <v>0</v>
      </c>
      <c r="S95" s="103">
        <f t="shared" si="39"/>
        <v>0</v>
      </c>
      <c r="T95" s="103">
        <f t="shared" si="39"/>
        <v>0</v>
      </c>
      <c r="U95" s="103">
        <f t="shared" si="39"/>
        <v>0</v>
      </c>
      <c r="V95" s="103">
        <f t="shared" si="39"/>
        <v>0</v>
      </c>
      <c r="W95" s="103">
        <f t="shared" si="39"/>
        <v>0</v>
      </c>
      <c r="X95" s="103">
        <f t="shared" si="39"/>
        <v>0</v>
      </c>
      <c r="Y95" s="103">
        <f t="shared" si="39"/>
        <v>0</v>
      </c>
      <c r="Z95" s="103">
        <f t="shared" si="39"/>
        <v>0</v>
      </c>
      <c r="AA95" s="103">
        <f t="shared" si="39"/>
        <v>0</v>
      </c>
      <c r="AB95" s="103">
        <f t="shared" si="39"/>
        <v>0</v>
      </c>
      <c r="AC95" s="103">
        <f t="shared" si="39"/>
        <v>0</v>
      </c>
      <c r="AD95" s="103">
        <f t="shared" si="39"/>
        <v>0</v>
      </c>
      <c r="AE95" s="103">
        <f t="shared" si="39"/>
        <v>0</v>
      </c>
      <c r="AF95" s="103">
        <f t="shared" si="39"/>
        <v>0</v>
      </c>
      <c r="AG95" s="103">
        <f t="shared" si="39"/>
        <v>0</v>
      </c>
      <c r="AH95" s="103">
        <f t="shared" si="39"/>
        <v>0</v>
      </c>
      <c r="AI95" s="103">
        <f t="shared" si="39"/>
        <v>0</v>
      </c>
      <c r="AJ95" s="103">
        <f t="shared" si="39"/>
        <v>0</v>
      </c>
      <c r="AK95" s="103">
        <f t="shared" si="39"/>
        <v>0</v>
      </c>
      <c r="AL95" s="103">
        <f t="shared" si="39"/>
        <v>0</v>
      </c>
      <c r="AM95" s="103">
        <f t="shared" si="39"/>
        <v>0</v>
      </c>
      <c r="AN95" s="103">
        <f t="shared" ref="AN95:BO95" si="40">$I34</f>
        <v>0</v>
      </c>
      <c r="AO95" s="103">
        <f t="shared" si="40"/>
        <v>0</v>
      </c>
      <c r="AP95" s="103">
        <f t="shared" si="40"/>
        <v>0</v>
      </c>
      <c r="AQ95" s="103">
        <f t="shared" si="40"/>
        <v>0</v>
      </c>
      <c r="AR95" s="103">
        <f t="shared" si="40"/>
        <v>0</v>
      </c>
      <c r="AS95" s="103">
        <f t="shared" si="40"/>
        <v>0</v>
      </c>
      <c r="AT95" s="103">
        <f t="shared" si="40"/>
        <v>0</v>
      </c>
      <c r="AU95" s="103">
        <f t="shared" si="40"/>
        <v>0</v>
      </c>
      <c r="AV95" s="103">
        <f t="shared" si="40"/>
        <v>0</v>
      </c>
      <c r="AW95" s="103">
        <f t="shared" si="40"/>
        <v>0</v>
      </c>
      <c r="AX95" s="103">
        <f t="shared" si="40"/>
        <v>0</v>
      </c>
      <c r="AY95" s="103">
        <f t="shared" si="40"/>
        <v>0</v>
      </c>
      <c r="AZ95" s="103">
        <f t="shared" si="40"/>
        <v>0</v>
      </c>
      <c r="BA95" s="103">
        <f t="shared" si="40"/>
        <v>0</v>
      </c>
      <c r="BB95" s="103">
        <f t="shared" si="40"/>
        <v>0</v>
      </c>
      <c r="BC95" s="103">
        <f t="shared" si="40"/>
        <v>0</v>
      </c>
      <c r="BD95" s="103">
        <f t="shared" si="40"/>
        <v>0</v>
      </c>
      <c r="BE95" s="103">
        <f t="shared" si="40"/>
        <v>0</v>
      </c>
      <c r="BF95" s="103">
        <f t="shared" si="40"/>
        <v>0</v>
      </c>
      <c r="BG95" s="103">
        <f t="shared" si="40"/>
        <v>0</v>
      </c>
      <c r="BH95" s="103">
        <f t="shared" si="40"/>
        <v>0</v>
      </c>
      <c r="BI95" s="103">
        <f t="shared" si="40"/>
        <v>0</v>
      </c>
      <c r="BJ95" s="103">
        <f t="shared" si="40"/>
        <v>0</v>
      </c>
      <c r="BK95" s="103">
        <f t="shared" si="40"/>
        <v>0</v>
      </c>
      <c r="BL95" s="103">
        <f t="shared" si="40"/>
        <v>0</v>
      </c>
      <c r="BM95" s="103">
        <f t="shared" si="40"/>
        <v>0</v>
      </c>
      <c r="BN95" s="103">
        <f t="shared" si="40"/>
        <v>0</v>
      </c>
      <c r="BO95" s="103">
        <f t="shared" si="40"/>
        <v>0</v>
      </c>
    </row>
    <row r="96" spans="5:67" x14ac:dyDescent="0.35">
      <c r="E96" s="1" t="s">
        <v>50</v>
      </c>
      <c r="H96" s="50">
        <f t="shared" ref="H96:AM96" si="41">SUM(H91:H95)</f>
        <v>0</v>
      </c>
      <c r="I96" s="50">
        <f t="shared" si="41"/>
        <v>0</v>
      </c>
      <c r="J96" s="50">
        <f t="shared" si="41"/>
        <v>0</v>
      </c>
      <c r="K96" s="50">
        <f t="shared" si="41"/>
        <v>0</v>
      </c>
      <c r="L96" s="50">
        <f t="shared" si="41"/>
        <v>0</v>
      </c>
      <c r="M96" s="50">
        <f t="shared" si="41"/>
        <v>0</v>
      </c>
      <c r="N96" s="50">
        <f t="shared" si="41"/>
        <v>0</v>
      </c>
      <c r="O96" s="50">
        <f t="shared" si="41"/>
        <v>0</v>
      </c>
      <c r="P96" s="50">
        <f t="shared" si="41"/>
        <v>0</v>
      </c>
      <c r="Q96" s="50">
        <f t="shared" si="41"/>
        <v>0</v>
      </c>
      <c r="R96" s="50">
        <f t="shared" si="41"/>
        <v>0</v>
      </c>
      <c r="S96" s="50">
        <f t="shared" si="41"/>
        <v>0</v>
      </c>
      <c r="T96" s="50">
        <f t="shared" si="41"/>
        <v>0</v>
      </c>
      <c r="U96" s="50">
        <f t="shared" si="41"/>
        <v>0</v>
      </c>
      <c r="V96" s="50">
        <f t="shared" si="41"/>
        <v>0</v>
      </c>
      <c r="W96" s="50">
        <f t="shared" si="41"/>
        <v>0</v>
      </c>
      <c r="X96" s="50">
        <f t="shared" si="41"/>
        <v>0</v>
      </c>
      <c r="Y96" s="50">
        <f t="shared" si="41"/>
        <v>0</v>
      </c>
      <c r="Z96" s="50">
        <f t="shared" si="41"/>
        <v>0</v>
      </c>
      <c r="AA96" s="50">
        <f t="shared" si="41"/>
        <v>0</v>
      </c>
      <c r="AB96" s="50">
        <f t="shared" si="41"/>
        <v>0</v>
      </c>
      <c r="AC96" s="50">
        <f t="shared" si="41"/>
        <v>0</v>
      </c>
      <c r="AD96" s="50">
        <f t="shared" si="41"/>
        <v>0</v>
      </c>
      <c r="AE96" s="50">
        <f t="shared" si="41"/>
        <v>0</v>
      </c>
      <c r="AF96" s="50">
        <f t="shared" si="41"/>
        <v>0</v>
      </c>
      <c r="AG96" s="50">
        <f t="shared" si="41"/>
        <v>0</v>
      </c>
      <c r="AH96" s="50">
        <f t="shared" si="41"/>
        <v>0</v>
      </c>
      <c r="AI96" s="50">
        <f t="shared" si="41"/>
        <v>0</v>
      </c>
      <c r="AJ96" s="50">
        <f t="shared" si="41"/>
        <v>0</v>
      </c>
      <c r="AK96" s="50">
        <f t="shared" si="41"/>
        <v>0</v>
      </c>
      <c r="AL96" s="50">
        <f t="shared" si="41"/>
        <v>0</v>
      </c>
      <c r="AM96" s="50">
        <f t="shared" si="41"/>
        <v>0</v>
      </c>
      <c r="AN96" s="50">
        <f t="shared" ref="AN96:BO96" si="42">SUM(AN91:AN95)</f>
        <v>0</v>
      </c>
      <c r="AO96" s="50">
        <f t="shared" si="42"/>
        <v>0</v>
      </c>
      <c r="AP96" s="50">
        <f t="shared" si="42"/>
        <v>0</v>
      </c>
      <c r="AQ96" s="50">
        <f t="shared" si="42"/>
        <v>0</v>
      </c>
      <c r="AR96" s="50">
        <f t="shared" si="42"/>
        <v>0</v>
      </c>
      <c r="AS96" s="50">
        <f t="shared" si="42"/>
        <v>0</v>
      </c>
      <c r="AT96" s="50">
        <f t="shared" si="42"/>
        <v>0</v>
      </c>
      <c r="AU96" s="50">
        <f t="shared" si="42"/>
        <v>0</v>
      </c>
      <c r="AV96" s="50">
        <f t="shared" si="42"/>
        <v>0</v>
      </c>
      <c r="AW96" s="50">
        <f t="shared" si="42"/>
        <v>0</v>
      </c>
      <c r="AX96" s="50">
        <f t="shared" si="42"/>
        <v>0</v>
      </c>
      <c r="AY96" s="50">
        <f t="shared" si="42"/>
        <v>0</v>
      </c>
      <c r="AZ96" s="50">
        <f t="shared" si="42"/>
        <v>0</v>
      </c>
      <c r="BA96" s="50">
        <f t="shared" si="42"/>
        <v>0</v>
      </c>
      <c r="BB96" s="50">
        <f t="shared" si="42"/>
        <v>0</v>
      </c>
      <c r="BC96" s="50">
        <f t="shared" si="42"/>
        <v>0</v>
      </c>
      <c r="BD96" s="50">
        <f t="shared" si="42"/>
        <v>0</v>
      </c>
      <c r="BE96" s="50">
        <f t="shared" si="42"/>
        <v>0</v>
      </c>
      <c r="BF96" s="50">
        <f t="shared" si="42"/>
        <v>0</v>
      </c>
      <c r="BG96" s="50">
        <f t="shared" si="42"/>
        <v>0</v>
      </c>
      <c r="BH96" s="50">
        <f t="shared" si="42"/>
        <v>0</v>
      </c>
      <c r="BI96" s="50">
        <f t="shared" si="42"/>
        <v>0</v>
      </c>
      <c r="BJ96" s="50">
        <f t="shared" si="42"/>
        <v>0</v>
      </c>
      <c r="BK96" s="50">
        <f t="shared" si="42"/>
        <v>0</v>
      </c>
      <c r="BL96" s="50">
        <f t="shared" si="42"/>
        <v>0</v>
      </c>
      <c r="BM96" s="50">
        <f t="shared" si="42"/>
        <v>0</v>
      </c>
      <c r="BN96" s="50">
        <f t="shared" si="42"/>
        <v>0</v>
      </c>
      <c r="BO96" s="50">
        <f t="shared" si="42"/>
        <v>0</v>
      </c>
    </row>
    <row r="97" spans="3:67" x14ac:dyDescent="0.35">
      <c r="E97" s="1" t="s">
        <v>51</v>
      </c>
      <c r="H97" s="50">
        <f t="shared" ref="H97:AM97" si="43">SUMPRODUCT(H91:H95,$J$30:$J$34)</f>
        <v>0</v>
      </c>
      <c r="I97" s="50">
        <f t="shared" si="43"/>
        <v>0</v>
      </c>
      <c r="J97" s="50">
        <f t="shared" si="43"/>
        <v>0</v>
      </c>
      <c r="K97" s="50">
        <f t="shared" si="43"/>
        <v>0</v>
      </c>
      <c r="L97" s="50">
        <f t="shared" si="43"/>
        <v>0</v>
      </c>
      <c r="M97" s="50">
        <f t="shared" si="43"/>
        <v>0</v>
      </c>
      <c r="N97" s="50">
        <f t="shared" si="43"/>
        <v>0</v>
      </c>
      <c r="O97" s="50">
        <f t="shared" si="43"/>
        <v>0</v>
      </c>
      <c r="P97" s="50">
        <f t="shared" si="43"/>
        <v>0</v>
      </c>
      <c r="Q97" s="50">
        <f t="shared" si="43"/>
        <v>0</v>
      </c>
      <c r="R97" s="50">
        <f t="shared" si="43"/>
        <v>0</v>
      </c>
      <c r="S97" s="50">
        <f t="shared" si="43"/>
        <v>0</v>
      </c>
      <c r="T97" s="50">
        <f t="shared" si="43"/>
        <v>0</v>
      </c>
      <c r="U97" s="50">
        <f t="shared" si="43"/>
        <v>0</v>
      </c>
      <c r="V97" s="50">
        <f t="shared" si="43"/>
        <v>0</v>
      </c>
      <c r="W97" s="50">
        <f t="shared" si="43"/>
        <v>0</v>
      </c>
      <c r="X97" s="50">
        <f t="shared" si="43"/>
        <v>0</v>
      </c>
      <c r="Y97" s="50">
        <f t="shared" si="43"/>
        <v>0</v>
      </c>
      <c r="Z97" s="50">
        <f t="shared" si="43"/>
        <v>0</v>
      </c>
      <c r="AA97" s="50">
        <f t="shared" si="43"/>
        <v>0</v>
      </c>
      <c r="AB97" s="50">
        <f t="shared" si="43"/>
        <v>0</v>
      </c>
      <c r="AC97" s="50">
        <f t="shared" si="43"/>
        <v>0</v>
      </c>
      <c r="AD97" s="50">
        <f t="shared" si="43"/>
        <v>0</v>
      </c>
      <c r="AE97" s="50">
        <f t="shared" si="43"/>
        <v>0</v>
      </c>
      <c r="AF97" s="50">
        <f t="shared" si="43"/>
        <v>0</v>
      </c>
      <c r="AG97" s="50">
        <f t="shared" si="43"/>
        <v>0</v>
      </c>
      <c r="AH97" s="50">
        <f t="shared" si="43"/>
        <v>0</v>
      </c>
      <c r="AI97" s="50">
        <f t="shared" si="43"/>
        <v>0</v>
      </c>
      <c r="AJ97" s="50">
        <f t="shared" si="43"/>
        <v>0</v>
      </c>
      <c r="AK97" s="50">
        <f t="shared" si="43"/>
        <v>0</v>
      </c>
      <c r="AL97" s="50">
        <f t="shared" si="43"/>
        <v>0</v>
      </c>
      <c r="AM97" s="50">
        <f t="shared" si="43"/>
        <v>0</v>
      </c>
      <c r="AN97" s="50">
        <f t="shared" ref="AN97:BO97" si="44">SUMPRODUCT(AN91:AN95,$J$30:$J$34)</f>
        <v>0</v>
      </c>
      <c r="AO97" s="50">
        <f t="shared" si="44"/>
        <v>0</v>
      </c>
      <c r="AP97" s="50">
        <f t="shared" si="44"/>
        <v>0</v>
      </c>
      <c r="AQ97" s="50">
        <f t="shared" si="44"/>
        <v>0</v>
      </c>
      <c r="AR97" s="50">
        <f t="shared" si="44"/>
        <v>0</v>
      </c>
      <c r="AS97" s="50">
        <f t="shared" si="44"/>
        <v>0</v>
      </c>
      <c r="AT97" s="50">
        <f t="shared" si="44"/>
        <v>0</v>
      </c>
      <c r="AU97" s="50">
        <f t="shared" si="44"/>
        <v>0</v>
      </c>
      <c r="AV97" s="50">
        <f t="shared" si="44"/>
        <v>0</v>
      </c>
      <c r="AW97" s="50">
        <f t="shared" si="44"/>
        <v>0</v>
      </c>
      <c r="AX97" s="50">
        <f t="shared" si="44"/>
        <v>0</v>
      </c>
      <c r="AY97" s="50">
        <f t="shared" si="44"/>
        <v>0</v>
      </c>
      <c r="AZ97" s="50">
        <f t="shared" si="44"/>
        <v>0</v>
      </c>
      <c r="BA97" s="50">
        <f t="shared" si="44"/>
        <v>0</v>
      </c>
      <c r="BB97" s="50">
        <f t="shared" si="44"/>
        <v>0</v>
      </c>
      <c r="BC97" s="50">
        <f t="shared" si="44"/>
        <v>0</v>
      </c>
      <c r="BD97" s="50">
        <f t="shared" si="44"/>
        <v>0</v>
      </c>
      <c r="BE97" s="50">
        <f t="shared" si="44"/>
        <v>0</v>
      </c>
      <c r="BF97" s="50">
        <f t="shared" si="44"/>
        <v>0</v>
      </c>
      <c r="BG97" s="50">
        <f t="shared" si="44"/>
        <v>0</v>
      </c>
      <c r="BH97" s="50">
        <f t="shared" si="44"/>
        <v>0</v>
      </c>
      <c r="BI97" s="50">
        <f t="shared" si="44"/>
        <v>0</v>
      </c>
      <c r="BJ97" s="50">
        <f t="shared" si="44"/>
        <v>0</v>
      </c>
      <c r="BK97" s="50">
        <f t="shared" si="44"/>
        <v>0</v>
      </c>
      <c r="BL97" s="50">
        <f t="shared" si="44"/>
        <v>0</v>
      </c>
      <c r="BM97" s="50">
        <f t="shared" si="44"/>
        <v>0</v>
      </c>
      <c r="BN97" s="50">
        <f t="shared" si="44"/>
        <v>0</v>
      </c>
      <c r="BO97" s="50">
        <f t="shared" si="44"/>
        <v>0</v>
      </c>
    </row>
    <row r="98" spans="3:67" x14ac:dyDescent="0.35">
      <c r="E98" s="6"/>
      <c r="F98" s="6"/>
    </row>
    <row r="99" spans="3:67" x14ac:dyDescent="0.35">
      <c r="E99" s="3" t="s">
        <v>52</v>
      </c>
      <c r="F99" s="6"/>
      <c r="H99" s="50">
        <f t="shared" ref="H99:AM99" si="45">H96+H86</f>
        <v>250</v>
      </c>
      <c r="I99" s="50">
        <f t="shared" si="45"/>
        <v>500</v>
      </c>
      <c r="J99" s="50">
        <f t="shared" si="45"/>
        <v>750</v>
      </c>
      <c r="K99" s="50">
        <f t="shared" si="45"/>
        <v>1000</v>
      </c>
      <c r="L99" s="50">
        <f t="shared" si="45"/>
        <v>1250</v>
      </c>
      <c r="M99" s="50">
        <f t="shared" si="45"/>
        <v>1450</v>
      </c>
      <c r="N99" s="50">
        <f t="shared" si="45"/>
        <v>1500</v>
      </c>
      <c r="O99" s="50">
        <f t="shared" si="45"/>
        <v>1500</v>
      </c>
      <c r="P99" s="50">
        <f t="shared" si="45"/>
        <v>1500</v>
      </c>
      <c r="Q99" s="50">
        <f t="shared" si="45"/>
        <v>1500</v>
      </c>
      <c r="R99" s="50">
        <f t="shared" si="45"/>
        <v>1500</v>
      </c>
      <c r="S99" s="50">
        <f t="shared" si="45"/>
        <v>1500</v>
      </c>
      <c r="T99" s="50">
        <f t="shared" si="45"/>
        <v>1500</v>
      </c>
      <c r="U99" s="50">
        <f t="shared" si="45"/>
        <v>1500</v>
      </c>
      <c r="V99" s="50">
        <f t="shared" si="45"/>
        <v>1500</v>
      </c>
      <c r="W99" s="50">
        <f t="shared" si="45"/>
        <v>1500</v>
      </c>
      <c r="X99" s="50">
        <f t="shared" si="45"/>
        <v>1500</v>
      </c>
      <c r="Y99" s="50">
        <f t="shared" si="45"/>
        <v>1500</v>
      </c>
      <c r="Z99" s="50">
        <f t="shared" si="45"/>
        <v>1500</v>
      </c>
      <c r="AA99" s="50">
        <f t="shared" si="45"/>
        <v>1500</v>
      </c>
      <c r="AB99" s="50">
        <f t="shared" si="45"/>
        <v>1500</v>
      </c>
      <c r="AC99" s="50">
        <f t="shared" si="45"/>
        <v>1500</v>
      </c>
      <c r="AD99" s="50">
        <f t="shared" si="45"/>
        <v>1500</v>
      </c>
      <c r="AE99" s="50">
        <f t="shared" si="45"/>
        <v>1500</v>
      </c>
      <c r="AF99" s="50">
        <f t="shared" si="45"/>
        <v>1500</v>
      </c>
      <c r="AG99" s="50">
        <f t="shared" si="45"/>
        <v>1500</v>
      </c>
      <c r="AH99" s="50">
        <f t="shared" si="45"/>
        <v>1500</v>
      </c>
      <c r="AI99" s="50">
        <f t="shared" si="45"/>
        <v>1500</v>
      </c>
      <c r="AJ99" s="50">
        <f t="shared" si="45"/>
        <v>1500</v>
      </c>
      <c r="AK99" s="50">
        <f t="shared" si="45"/>
        <v>1500</v>
      </c>
      <c r="AL99" s="50">
        <f t="shared" si="45"/>
        <v>1500</v>
      </c>
      <c r="AM99" s="50">
        <f t="shared" si="45"/>
        <v>1500</v>
      </c>
      <c r="AN99" s="50">
        <f t="shared" ref="AN99:BO99" si="46">AN96+AN86</f>
        <v>1500</v>
      </c>
      <c r="AO99" s="50">
        <f t="shared" si="46"/>
        <v>1500</v>
      </c>
      <c r="AP99" s="50">
        <f t="shared" si="46"/>
        <v>1500</v>
      </c>
      <c r="AQ99" s="50">
        <f t="shared" si="46"/>
        <v>1500</v>
      </c>
      <c r="AR99" s="50">
        <f t="shared" si="46"/>
        <v>1500</v>
      </c>
      <c r="AS99" s="50">
        <f t="shared" si="46"/>
        <v>1500</v>
      </c>
      <c r="AT99" s="50">
        <f t="shared" si="46"/>
        <v>1500</v>
      </c>
      <c r="AU99" s="50">
        <f t="shared" si="46"/>
        <v>1500</v>
      </c>
      <c r="AV99" s="50">
        <f t="shared" si="46"/>
        <v>1500</v>
      </c>
      <c r="AW99" s="50">
        <f t="shared" si="46"/>
        <v>1500</v>
      </c>
      <c r="AX99" s="50">
        <f t="shared" si="46"/>
        <v>1500</v>
      </c>
      <c r="AY99" s="50">
        <f t="shared" si="46"/>
        <v>1500</v>
      </c>
      <c r="AZ99" s="50">
        <f t="shared" si="46"/>
        <v>1500</v>
      </c>
      <c r="BA99" s="50">
        <f t="shared" si="46"/>
        <v>1500</v>
      </c>
      <c r="BB99" s="50">
        <f t="shared" si="46"/>
        <v>1500</v>
      </c>
      <c r="BC99" s="50">
        <f t="shared" si="46"/>
        <v>1500</v>
      </c>
      <c r="BD99" s="50">
        <f t="shared" si="46"/>
        <v>1500</v>
      </c>
      <c r="BE99" s="50">
        <f t="shared" si="46"/>
        <v>1500</v>
      </c>
      <c r="BF99" s="50">
        <f t="shared" si="46"/>
        <v>1500</v>
      </c>
      <c r="BG99" s="50">
        <f t="shared" si="46"/>
        <v>1500</v>
      </c>
      <c r="BH99" s="50">
        <f t="shared" si="46"/>
        <v>1500</v>
      </c>
      <c r="BI99" s="50">
        <f t="shared" si="46"/>
        <v>1500</v>
      </c>
      <c r="BJ99" s="50">
        <f t="shared" si="46"/>
        <v>1500</v>
      </c>
      <c r="BK99" s="50">
        <f t="shared" si="46"/>
        <v>1500</v>
      </c>
      <c r="BL99" s="50">
        <f t="shared" si="46"/>
        <v>1500</v>
      </c>
      <c r="BM99" s="50">
        <f t="shared" si="46"/>
        <v>1500</v>
      </c>
      <c r="BN99" s="50">
        <f t="shared" si="46"/>
        <v>1500</v>
      </c>
      <c r="BO99" s="50">
        <f t="shared" si="46"/>
        <v>1500</v>
      </c>
    </row>
    <row r="100" spans="3:67" x14ac:dyDescent="0.35">
      <c r="E100" s="3" t="s">
        <v>53</v>
      </c>
      <c r="F100" s="2"/>
      <c r="H100" s="50">
        <f t="shared" ref="H100:AM100" si="47">H97+H87</f>
        <v>7750</v>
      </c>
      <c r="I100" s="50">
        <f t="shared" si="47"/>
        <v>15500</v>
      </c>
      <c r="J100" s="50">
        <f t="shared" si="47"/>
        <v>23250</v>
      </c>
      <c r="K100" s="50">
        <f t="shared" si="47"/>
        <v>31000</v>
      </c>
      <c r="L100" s="50">
        <f t="shared" si="47"/>
        <v>38750</v>
      </c>
      <c r="M100" s="50">
        <f t="shared" si="47"/>
        <v>44950</v>
      </c>
      <c r="N100" s="50">
        <f t="shared" si="47"/>
        <v>46500</v>
      </c>
      <c r="O100" s="50">
        <f t="shared" si="47"/>
        <v>46500</v>
      </c>
      <c r="P100" s="50">
        <f t="shared" si="47"/>
        <v>46500</v>
      </c>
      <c r="Q100" s="50">
        <f t="shared" si="47"/>
        <v>46500</v>
      </c>
      <c r="R100" s="50">
        <f t="shared" si="47"/>
        <v>46500</v>
      </c>
      <c r="S100" s="50">
        <f t="shared" si="47"/>
        <v>46500</v>
      </c>
      <c r="T100" s="50">
        <f t="shared" si="47"/>
        <v>46500</v>
      </c>
      <c r="U100" s="50">
        <f t="shared" si="47"/>
        <v>46500</v>
      </c>
      <c r="V100" s="50">
        <f t="shared" si="47"/>
        <v>46500</v>
      </c>
      <c r="W100" s="50">
        <f t="shared" si="47"/>
        <v>46500</v>
      </c>
      <c r="X100" s="50">
        <f t="shared" si="47"/>
        <v>46500</v>
      </c>
      <c r="Y100" s="50">
        <f t="shared" si="47"/>
        <v>46500</v>
      </c>
      <c r="Z100" s="50">
        <f t="shared" si="47"/>
        <v>46500</v>
      </c>
      <c r="AA100" s="50">
        <f t="shared" si="47"/>
        <v>46500</v>
      </c>
      <c r="AB100" s="50">
        <f t="shared" si="47"/>
        <v>46500</v>
      </c>
      <c r="AC100" s="50">
        <f t="shared" si="47"/>
        <v>46500</v>
      </c>
      <c r="AD100" s="50">
        <f t="shared" si="47"/>
        <v>46500</v>
      </c>
      <c r="AE100" s="50">
        <f t="shared" si="47"/>
        <v>46500</v>
      </c>
      <c r="AF100" s="50">
        <f t="shared" si="47"/>
        <v>46500</v>
      </c>
      <c r="AG100" s="50">
        <f t="shared" si="47"/>
        <v>46500</v>
      </c>
      <c r="AH100" s="50">
        <f t="shared" si="47"/>
        <v>46500</v>
      </c>
      <c r="AI100" s="50">
        <f t="shared" si="47"/>
        <v>46500</v>
      </c>
      <c r="AJ100" s="50">
        <f t="shared" si="47"/>
        <v>46500</v>
      </c>
      <c r="AK100" s="50">
        <f t="shared" si="47"/>
        <v>46500</v>
      </c>
      <c r="AL100" s="50">
        <f t="shared" si="47"/>
        <v>46500</v>
      </c>
      <c r="AM100" s="50">
        <f t="shared" si="47"/>
        <v>46500</v>
      </c>
      <c r="AN100" s="50">
        <f t="shared" ref="AN100:BO100" si="48">AN97+AN87</f>
        <v>46500</v>
      </c>
      <c r="AO100" s="50">
        <f t="shared" si="48"/>
        <v>46500</v>
      </c>
      <c r="AP100" s="50">
        <f t="shared" si="48"/>
        <v>46500</v>
      </c>
      <c r="AQ100" s="50">
        <f t="shared" si="48"/>
        <v>46500</v>
      </c>
      <c r="AR100" s="50">
        <f t="shared" si="48"/>
        <v>46500</v>
      </c>
      <c r="AS100" s="50">
        <f t="shared" si="48"/>
        <v>46500</v>
      </c>
      <c r="AT100" s="50">
        <f t="shared" si="48"/>
        <v>46500</v>
      </c>
      <c r="AU100" s="50">
        <f t="shared" si="48"/>
        <v>46500</v>
      </c>
      <c r="AV100" s="50">
        <f t="shared" si="48"/>
        <v>46500</v>
      </c>
      <c r="AW100" s="50">
        <f t="shared" si="48"/>
        <v>46500</v>
      </c>
      <c r="AX100" s="50">
        <f t="shared" si="48"/>
        <v>46500</v>
      </c>
      <c r="AY100" s="50">
        <f t="shared" si="48"/>
        <v>46500</v>
      </c>
      <c r="AZ100" s="50">
        <f t="shared" si="48"/>
        <v>46500</v>
      </c>
      <c r="BA100" s="50">
        <f t="shared" si="48"/>
        <v>46500</v>
      </c>
      <c r="BB100" s="50">
        <f t="shared" si="48"/>
        <v>46500</v>
      </c>
      <c r="BC100" s="50">
        <f t="shared" si="48"/>
        <v>46500</v>
      </c>
      <c r="BD100" s="50">
        <f t="shared" si="48"/>
        <v>46500</v>
      </c>
      <c r="BE100" s="50">
        <f t="shared" si="48"/>
        <v>46500</v>
      </c>
      <c r="BF100" s="50">
        <f t="shared" si="48"/>
        <v>46500</v>
      </c>
      <c r="BG100" s="50">
        <f t="shared" si="48"/>
        <v>46500</v>
      </c>
      <c r="BH100" s="50">
        <f t="shared" si="48"/>
        <v>46500</v>
      </c>
      <c r="BI100" s="50">
        <f t="shared" si="48"/>
        <v>46500</v>
      </c>
      <c r="BJ100" s="50">
        <f t="shared" si="48"/>
        <v>46500</v>
      </c>
      <c r="BK100" s="50">
        <f t="shared" si="48"/>
        <v>46500</v>
      </c>
      <c r="BL100" s="50">
        <f t="shared" si="48"/>
        <v>46500</v>
      </c>
      <c r="BM100" s="50">
        <f t="shared" si="48"/>
        <v>46500</v>
      </c>
      <c r="BN100" s="50">
        <f t="shared" si="48"/>
        <v>46500</v>
      </c>
      <c r="BO100" s="50">
        <f t="shared" si="48"/>
        <v>46500</v>
      </c>
    </row>
    <row r="101" spans="3:67" x14ac:dyDescent="0.35">
      <c r="E101" s="2"/>
      <c r="F101" s="2"/>
    </row>
    <row r="102" spans="3:67" x14ac:dyDescent="0.35">
      <c r="E102" s="6"/>
      <c r="F102" s="6"/>
    </row>
    <row r="104" spans="3:67" x14ac:dyDescent="0.35">
      <c r="C104" s="5" t="s">
        <v>326</v>
      </c>
      <c r="D104" s="6"/>
      <c r="H104" s="34">
        <f>'Invoer warmte'!$G$7</f>
        <v>2025</v>
      </c>
      <c r="I104" s="34">
        <f t="shared" ref="I104:AN104" si="49">H104+1</f>
        <v>2026</v>
      </c>
      <c r="J104" s="34">
        <f>I104+1</f>
        <v>2027</v>
      </c>
      <c r="K104" s="34">
        <f t="shared" si="49"/>
        <v>2028</v>
      </c>
      <c r="L104" s="34">
        <f t="shared" si="49"/>
        <v>2029</v>
      </c>
      <c r="M104" s="34">
        <f t="shared" si="49"/>
        <v>2030</v>
      </c>
      <c r="N104" s="34">
        <f t="shared" si="49"/>
        <v>2031</v>
      </c>
      <c r="O104" s="34">
        <f t="shared" si="49"/>
        <v>2032</v>
      </c>
      <c r="P104" s="34">
        <f t="shared" si="49"/>
        <v>2033</v>
      </c>
      <c r="Q104" s="34">
        <f t="shared" si="49"/>
        <v>2034</v>
      </c>
      <c r="R104" s="34">
        <f t="shared" si="49"/>
        <v>2035</v>
      </c>
      <c r="S104" s="34">
        <f t="shared" si="49"/>
        <v>2036</v>
      </c>
      <c r="T104" s="34">
        <f t="shared" si="49"/>
        <v>2037</v>
      </c>
      <c r="U104" s="34">
        <f t="shared" si="49"/>
        <v>2038</v>
      </c>
      <c r="V104" s="34">
        <f t="shared" si="49"/>
        <v>2039</v>
      </c>
      <c r="W104" s="34">
        <f t="shared" si="49"/>
        <v>2040</v>
      </c>
      <c r="X104" s="34">
        <f t="shared" si="49"/>
        <v>2041</v>
      </c>
      <c r="Y104" s="34">
        <f t="shared" si="49"/>
        <v>2042</v>
      </c>
      <c r="Z104" s="34">
        <f t="shared" si="49"/>
        <v>2043</v>
      </c>
      <c r="AA104" s="34">
        <f t="shared" si="49"/>
        <v>2044</v>
      </c>
      <c r="AB104" s="34">
        <f t="shared" si="49"/>
        <v>2045</v>
      </c>
      <c r="AC104" s="34">
        <f t="shared" si="49"/>
        <v>2046</v>
      </c>
      <c r="AD104" s="34">
        <f t="shared" si="49"/>
        <v>2047</v>
      </c>
      <c r="AE104" s="34">
        <f t="shared" si="49"/>
        <v>2048</v>
      </c>
      <c r="AF104" s="34">
        <f t="shared" si="49"/>
        <v>2049</v>
      </c>
      <c r="AG104" s="34">
        <f t="shared" si="49"/>
        <v>2050</v>
      </c>
      <c r="AH104" s="34">
        <f t="shared" si="49"/>
        <v>2051</v>
      </c>
      <c r="AI104" s="34">
        <f t="shared" si="49"/>
        <v>2052</v>
      </c>
      <c r="AJ104" s="34">
        <f t="shared" si="49"/>
        <v>2053</v>
      </c>
      <c r="AK104" s="34">
        <f t="shared" si="49"/>
        <v>2054</v>
      </c>
      <c r="AL104" s="34">
        <f t="shared" si="49"/>
        <v>2055</v>
      </c>
      <c r="AM104" s="34">
        <f t="shared" si="49"/>
        <v>2056</v>
      </c>
      <c r="AN104" s="34">
        <f t="shared" si="49"/>
        <v>2057</v>
      </c>
      <c r="AO104" s="34">
        <f t="shared" ref="AO104:BO104" si="50">AN104+1</f>
        <v>2058</v>
      </c>
      <c r="AP104" s="34">
        <f t="shared" si="50"/>
        <v>2059</v>
      </c>
      <c r="AQ104" s="34">
        <f t="shared" si="50"/>
        <v>2060</v>
      </c>
      <c r="AR104" s="34">
        <f t="shared" si="50"/>
        <v>2061</v>
      </c>
      <c r="AS104" s="34">
        <f t="shared" si="50"/>
        <v>2062</v>
      </c>
      <c r="AT104" s="34">
        <f t="shared" si="50"/>
        <v>2063</v>
      </c>
      <c r="AU104" s="34">
        <f t="shared" si="50"/>
        <v>2064</v>
      </c>
      <c r="AV104" s="34">
        <f t="shared" si="50"/>
        <v>2065</v>
      </c>
      <c r="AW104" s="34">
        <f t="shared" si="50"/>
        <v>2066</v>
      </c>
      <c r="AX104" s="34">
        <f t="shared" si="50"/>
        <v>2067</v>
      </c>
      <c r="AY104" s="34">
        <f t="shared" si="50"/>
        <v>2068</v>
      </c>
      <c r="AZ104" s="34">
        <f t="shared" si="50"/>
        <v>2069</v>
      </c>
      <c r="BA104" s="34">
        <f t="shared" si="50"/>
        <v>2070</v>
      </c>
      <c r="BB104" s="34">
        <f t="shared" si="50"/>
        <v>2071</v>
      </c>
      <c r="BC104" s="34">
        <f t="shared" si="50"/>
        <v>2072</v>
      </c>
      <c r="BD104" s="34">
        <f t="shared" si="50"/>
        <v>2073</v>
      </c>
      <c r="BE104" s="34">
        <f t="shared" si="50"/>
        <v>2074</v>
      </c>
      <c r="BF104" s="34">
        <f t="shared" si="50"/>
        <v>2075</v>
      </c>
      <c r="BG104" s="34">
        <f t="shared" si="50"/>
        <v>2076</v>
      </c>
      <c r="BH104" s="34">
        <f t="shared" si="50"/>
        <v>2077</v>
      </c>
      <c r="BI104" s="34">
        <f t="shared" si="50"/>
        <v>2078</v>
      </c>
      <c r="BJ104" s="34">
        <f t="shared" si="50"/>
        <v>2079</v>
      </c>
      <c r="BK104" s="34">
        <f t="shared" si="50"/>
        <v>2080</v>
      </c>
      <c r="BL104" s="34">
        <f t="shared" si="50"/>
        <v>2081</v>
      </c>
      <c r="BM104" s="34">
        <f t="shared" si="50"/>
        <v>2082</v>
      </c>
      <c r="BN104" s="34">
        <f t="shared" si="50"/>
        <v>2083</v>
      </c>
      <c r="BO104" s="34">
        <f t="shared" si="50"/>
        <v>2084</v>
      </c>
    </row>
    <row r="105" spans="3:67" x14ac:dyDescent="0.35">
      <c r="C105" s="5"/>
      <c r="D105" s="6"/>
      <c r="E105" t="s">
        <v>156</v>
      </c>
      <c r="H105" s="103">
        <v>6000</v>
      </c>
      <c r="I105" s="103">
        <v>6000</v>
      </c>
      <c r="J105" s="103">
        <v>6000</v>
      </c>
      <c r="K105" s="103">
        <v>6000</v>
      </c>
      <c r="L105" s="103">
        <v>6000</v>
      </c>
      <c r="M105" s="103">
        <v>6000</v>
      </c>
      <c r="N105" s="103">
        <v>6000</v>
      </c>
      <c r="O105" s="103">
        <v>6000</v>
      </c>
      <c r="P105" s="103">
        <v>6000</v>
      </c>
      <c r="Q105" s="103">
        <v>6000</v>
      </c>
      <c r="R105" s="103">
        <v>6000</v>
      </c>
      <c r="S105" s="103">
        <v>6000</v>
      </c>
      <c r="T105" s="103">
        <v>6000</v>
      </c>
      <c r="U105" s="103">
        <v>6000</v>
      </c>
      <c r="V105" s="103">
        <v>6000</v>
      </c>
      <c r="W105" s="103">
        <v>6000</v>
      </c>
      <c r="X105" s="103">
        <v>6000</v>
      </c>
      <c r="Y105" s="103">
        <v>6000</v>
      </c>
      <c r="Z105" s="103">
        <v>6000</v>
      </c>
      <c r="AA105" s="103">
        <v>6000</v>
      </c>
      <c r="AB105" s="103">
        <v>6000</v>
      </c>
      <c r="AC105" s="103">
        <v>6000</v>
      </c>
      <c r="AD105" s="103">
        <v>6000</v>
      </c>
      <c r="AE105" s="103">
        <v>6000</v>
      </c>
      <c r="AF105" s="103">
        <v>6000</v>
      </c>
      <c r="AG105" s="103">
        <v>6000</v>
      </c>
      <c r="AH105" s="103">
        <v>6000</v>
      </c>
      <c r="AI105" s="103">
        <v>6000</v>
      </c>
      <c r="AJ105" s="103">
        <v>6000</v>
      </c>
      <c r="AK105" s="103">
        <v>6000</v>
      </c>
      <c r="AL105" s="103">
        <v>6000</v>
      </c>
      <c r="AM105" s="103">
        <v>6000</v>
      </c>
      <c r="AN105" s="103">
        <v>6000</v>
      </c>
      <c r="AO105" s="103">
        <v>6000</v>
      </c>
      <c r="AP105" s="103">
        <v>6000</v>
      </c>
      <c r="AQ105" s="103">
        <v>6000</v>
      </c>
      <c r="AR105" s="103">
        <v>6000</v>
      </c>
      <c r="AS105" s="103">
        <v>6000</v>
      </c>
      <c r="AT105" s="103">
        <v>6000</v>
      </c>
      <c r="AU105" s="103">
        <v>6000</v>
      </c>
      <c r="AV105" s="103">
        <v>6000</v>
      </c>
      <c r="AW105" s="103">
        <v>6000</v>
      </c>
      <c r="AX105" s="103">
        <v>6000</v>
      </c>
      <c r="AY105" s="103">
        <v>6000</v>
      </c>
      <c r="AZ105" s="103">
        <v>6000</v>
      </c>
      <c r="BA105" s="103">
        <v>6000</v>
      </c>
      <c r="BB105" s="103">
        <v>6000</v>
      </c>
      <c r="BC105" s="103">
        <v>6000</v>
      </c>
      <c r="BD105" s="103">
        <v>6000</v>
      </c>
      <c r="BE105" s="103">
        <v>6000</v>
      </c>
      <c r="BF105" s="103">
        <v>6000</v>
      </c>
      <c r="BG105" s="103">
        <v>6000</v>
      </c>
      <c r="BH105" s="103">
        <v>6000</v>
      </c>
      <c r="BI105" s="103">
        <v>6000</v>
      </c>
      <c r="BJ105" s="103">
        <v>6000</v>
      </c>
      <c r="BK105" s="103">
        <v>6000</v>
      </c>
      <c r="BL105" s="103">
        <v>6000</v>
      </c>
      <c r="BM105" s="103">
        <v>6000</v>
      </c>
      <c r="BN105" s="103">
        <v>6000</v>
      </c>
      <c r="BO105" s="103">
        <v>6000</v>
      </c>
    </row>
    <row r="106" spans="3:67" x14ac:dyDescent="0.35">
      <c r="C106" s="5"/>
      <c r="D106" s="6"/>
      <c r="E106" t="s">
        <v>157</v>
      </c>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row>
    <row r="107" spans="3:67" x14ac:dyDescent="0.35">
      <c r="C107" s="5"/>
      <c r="D107" s="6"/>
      <c r="E107" t="s">
        <v>158</v>
      </c>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row>
    <row r="108" spans="3:67" x14ac:dyDescent="0.35">
      <c r="C108" s="5"/>
      <c r="D108" s="6"/>
      <c r="E108" t="s">
        <v>159</v>
      </c>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row>
    <row r="109" spans="3:67" x14ac:dyDescent="0.35">
      <c r="C109" s="5"/>
      <c r="D109" s="6"/>
      <c r="E109" t="s">
        <v>160</v>
      </c>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row>
    <row r="110" spans="3:67" x14ac:dyDescent="0.35">
      <c r="C110" s="6"/>
      <c r="D110" s="6"/>
      <c r="E110" s="2"/>
    </row>
    <row r="111" spans="3:67" x14ac:dyDescent="0.35">
      <c r="C111" s="136" t="s">
        <v>84</v>
      </c>
    </row>
    <row r="112" spans="3:67" x14ac:dyDescent="0.35">
      <c r="E112" t="s">
        <v>85</v>
      </c>
      <c r="H112" s="25">
        <f>'Invoer warmte'!H105*'Invoer warmte'!$G66*3.6</f>
        <v>100800</v>
      </c>
      <c r="I112" s="25">
        <f>'Invoer warmte'!I105*'Invoer warmte'!$G66*3.6</f>
        <v>100800</v>
      </c>
      <c r="J112" s="25">
        <f>'Invoer warmte'!J105*'Invoer warmte'!$G66*3.6</f>
        <v>100800</v>
      </c>
      <c r="K112" s="25">
        <f>'Invoer warmte'!K105*'Invoer warmte'!$G66*3.6</f>
        <v>100800</v>
      </c>
      <c r="L112" s="25">
        <f>'Invoer warmte'!L105*'Invoer warmte'!$G66*3.6</f>
        <v>100800</v>
      </c>
      <c r="M112" s="25">
        <f>'Invoer warmte'!M105*'Invoer warmte'!$G66*3.6</f>
        <v>100800</v>
      </c>
      <c r="N112" s="25">
        <f>'Invoer warmte'!N105*'Invoer warmte'!$G66*3.6</f>
        <v>100800</v>
      </c>
      <c r="O112" s="25">
        <f>'Invoer warmte'!O105*'Invoer warmte'!$G66*3.6</f>
        <v>100800</v>
      </c>
      <c r="P112" s="25">
        <f>'Invoer warmte'!P105*'Invoer warmte'!$G66*3.6</f>
        <v>100800</v>
      </c>
      <c r="Q112" s="25">
        <f>'Invoer warmte'!Q105*'Invoer warmte'!$G66*3.6</f>
        <v>100800</v>
      </c>
      <c r="R112" s="25">
        <f>'Invoer warmte'!R105*'Invoer warmte'!$G66*3.6</f>
        <v>100800</v>
      </c>
      <c r="S112" s="25">
        <f>'Invoer warmte'!S105*'Invoer warmte'!$G66*3.6</f>
        <v>100800</v>
      </c>
      <c r="T112" s="25">
        <f>'Invoer warmte'!T105*'Invoer warmte'!$G66*3.6</f>
        <v>100800</v>
      </c>
      <c r="U112" s="25">
        <f>'Invoer warmte'!U105*'Invoer warmte'!$G66*3.6</f>
        <v>100800</v>
      </c>
      <c r="V112" s="25">
        <f>'Invoer warmte'!V105*'Invoer warmte'!$G66*3.6</f>
        <v>100800</v>
      </c>
      <c r="W112" s="25">
        <f>'Invoer warmte'!W105*'Invoer warmte'!$G66*3.6</f>
        <v>100800</v>
      </c>
      <c r="X112" s="25">
        <f>'Invoer warmte'!X105*'Invoer warmte'!$G66*3.6</f>
        <v>100800</v>
      </c>
      <c r="Y112" s="25">
        <f>'Invoer warmte'!Y105*'Invoer warmte'!$G66*3.6</f>
        <v>100800</v>
      </c>
      <c r="Z112" s="25">
        <f>'Invoer warmte'!Z105*'Invoer warmte'!$G66*3.6</f>
        <v>100800</v>
      </c>
      <c r="AA112" s="25">
        <f>'Invoer warmte'!AA105*'Invoer warmte'!$G66*3.6</f>
        <v>100800</v>
      </c>
      <c r="AB112" s="25">
        <f>'Invoer warmte'!AB105*'Invoer warmte'!$G66*3.6</f>
        <v>100800</v>
      </c>
      <c r="AC112" s="25">
        <f>'Invoer warmte'!AC105*'Invoer warmte'!$G66*3.6</f>
        <v>100800</v>
      </c>
      <c r="AD112" s="25">
        <f>'Invoer warmte'!AD105*'Invoer warmte'!$G66*3.6</f>
        <v>100800</v>
      </c>
      <c r="AE112" s="25">
        <f>'Invoer warmte'!AE105*'Invoer warmte'!$G66*3.6</f>
        <v>100800</v>
      </c>
      <c r="AF112" s="25">
        <f>'Invoer warmte'!AF105*'Invoer warmte'!$G66*3.6</f>
        <v>100800</v>
      </c>
      <c r="AG112" s="25">
        <f>'Invoer warmte'!AG105*'Invoer warmte'!$G66*3.6</f>
        <v>100800</v>
      </c>
      <c r="AH112" s="25">
        <f>'Invoer warmte'!AH105*'Invoer warmte'!$G66*3.6</f>
        <v>100800</v>
      </c>
      <c r="AI112" s="25">
        <f>'Invoer warmte'!AI105*'Invoer warmte'!$G66*3.6</f>
        <v>100800</v>
      </c>
      <c r="AJ112" s="25">
        <f>'Invoer warmte'!AJ105*'Invoer warmte'!$G66*3.6</f>
        <v>100800</v>
      </c>
      <c r="AK112" s="25">
        <f>'Invoer warmte'!AK105*'Invoer warmte'!$G66*3.6</f>
        <v>100800</v>
      </c>
      <c r="AL112" s="25">
        <f>'Invoer warmte'!AL105*'Invoer warmte'!$G66*3.6</f>
        <v>100800</v>
      </c>
      <c r="AM112" s="25">
        <f>'Invoer warmte'!AM105*'Invoer warmte'!$G66*3.6</f>
        <v>100800</v>
      </c>
      <c r="AN112" s="25">
        <f>'Invoer warmte'!AN105*'Invoer warmte'!$G66*3.6</f>
        <v>100800</v>
      </c>
      <c r="AO112" s="25">
        <f>'Invoer warmte'!AO105*'Invoer warmte'!$G66*3.6</f>
        <v>100800</v>
      </c>
      <c r="AP112" s="25">
        <f>'Invoer warmte'!AP105*'Invoer warmte'!$G66*3.6</f>
        <v>100800</v>
      </c>
      <c r="AQ112" s="25">
        <f>'Invoer warmte'!AQ105*'Invoer warmte'!$G66*3.6</f>
        <v>100800</v>
      </c>
      <c r="AR112" s="25">
        <f>'Invoer warmte'!AR105*'Invoer warmte'!$G66*3.6</f>
        <v>100800</v>
      </c>
      <c r="AS112" s="25">
        <f>'Invoer warmte'!AS105*'Invoer warmte'!$G66*3.6</f>
        <v>100800</v>
      </c>
      <c r="AT112" s="25">
        <f>'Invoer warmte'!AT105*'Invoer warmte'!$G66*3.6</f>
        <v>100800</v>
      </c>
      <c r="AU112" s="25">
        <f>'Invoer warmte'!AU105*'Invoer warmte'!$G66*3.6</f>
        <v>100800</v>
      </c>
      <c r="AV112" s="25">
        <f>'Invoer warmte'!AV105*'Invoer warmte'!$G66*3.6</f>
        <v>100800</v>
      </c>
      <c r="AW112" s="25">
        <f>'Invoer warmte'!AW105*'Invoer warmte'!$G66*3.6</f>
        <v>100800</v>
      </c>
      <c r="AX112" s="25">
        <f>'Invoer warmte'!AX105*'Invoer warmte'!$G66*3.6</f>
        <v>100800</v>
      </c>
      <c r="AY112" s="25">
        <f>'Invoer warmte'!AY105*'Invoer warmte'!$G66*3.6</f>
        <v>100800</v>
      </c>
      <c r="AZ112" s="25">
        <f>'Invoer warmte'!AZ105*'Invoer warmte'!$G66*3.6</f>
        <v>100800</v>
      </c>
      <c r="BA112" s="25">
        <f>'Invoer warmte'!BA105*'Invoer warmte'!$G66*3.6</f>
        <v>100800</v>
      </c>
      <c r="BB112" s="25">
        <f>'Invoer warmte'!BB105*'Invoer warmte'!$G66*3.6</f>
        <v>100800</v>
      </c>
      <c r="BC112" s="25">
        <f>'Invoer warmte'!BC105*'Invoer warmte'!$G66*3.6</f>
        <v>100800</v>
      </c>
      <c r="BD112" s="25">
        <f>'Invoer warmte'!BD105*'Invoer warmte'!$G66*3.6</f>
        <v>100800</v>
      </c>
      <c r="BE112" s="25">
        <f>'Invoer warmte'!BE105*'Invoer warmte'!$G66*3.6</f>
        <v>100800</v>
      </c>
      <c r="BF112" s="25">
        <f>'Invoer warmte'!BF105*'Invoer warmte'!$G66*3.6</f>
        <v>100800</v>
      </c>
      <c r="BG112" s="25">
        <f>'Invoer warmte'!BG105*'Invoer warmte'!$G66*3.6</f>
        <v>100800</v>
      </c>
      <c r="BH112" s="25">
        <f>'Invoer warmte'!BH105*'Invoer warmte'!$G66*3.6</f>
        <v>100800</v>
      </c>
      <c r="BI112" s="25">
        <f>'Invoer warmte'!BI105*'Invoer warmte'!$G66*3.6</f>
        <v>100800</v>
      </c>
      <c r="BJ112" s="25">
        <f>'Invoer warmte'!BJ105*'Invoer warmte'!$G66*3.6</f>
        <v>100800</v>
      </c>
      <c r="BK112" s="25">
        <f>'Invoer warmte'!BK105*'Invoer warmte'!$G66*3.6</f>
        <v>100800</v>
      </c>
      <c r="BL112" s="25">
        <f>'Invoer warmte'!BL105*'Invoer warmte'!$G66*3.6</f>
        <v>100800</v>
      </c>
      <c r="BM112" s="25">
        <f>'Invoer warmte'!BM105*'Invoer warmte'!$G66*3.6</f>
        <v>100800</v>
      </c>
      <c r="BN112" s="25">
        <f>'Invoer warmte'!BN105*'Invoer warmte'!$G66*3.6</f>
        <v>100800</v>
      </c>
      <c r="BO112" s="25">
        <f>'Invoer warmte'!BO105*'Invoer warmte'!$G66*3.6</f>
        <v>100800</v>
      </c>
    </row>
    <row r="113" spans="5:67" x14ac:dyDescent="0.35">
      <c r="E113" t="s">
        <v>86</v>
      </c>
      <c r="H113" s="25">
        <f>'Invoer warmte'!H106*'Invoer warmte'!$G67*3.6</f>
        <v>0</v>
      </c>
      <c r="I113" s="25">
        <f>'Invoer warmte'!I106*'Invoer warmte'!$G67*3.6</f>
        <v>0</v>
      </c>
      <c r="J113" s="25">
        <f>'Invoer warmte'!J106*'Invoer warmte'!$G67*3.6</f>
        <v>0</v>
      </c>
      <c r="K113" s="25">
        <f>'Invoer warmte'!K106*'Invoer warmte'!$G67*3.6</f>
        <v>0</v>
      </c>
      <c r="L113" s="25">
        <f>'Invoer warmte'!L106*'Invoer warmte'!$G67*3.6</f>
        <v>0</v>
      </c>
      <c r="M113" s="25">
        <f>'Invoer warmte'!M106*'Invoer warmte'!$G67*3.6</f>
        <v>0</v>
      </c>
      <c r="N113" s="25">
        <f>'Invoer warmte'!N106*'Invoer warmte'!$G67*3.6</f>
        <v>0</v>
      </c>
      <c r="O113" s="25">
        <f>'Invoer warmte'!O106*'Invoer warmte'!$G67*3.6</f>
        <v>0</v>
      </c>
      <c r="P113" s="25">
        <f>'Invoer warmte'!P106*'Invoer warmte'!$G67*3.6</f>
        <v>0</v>
      </c>
      <c r="Q113" s="25">
        <f>'Invoer warmte'!Q106*'Invoer warmte'!$G67*3.6</f>
        <v>0</v>
      </c>
      <c r="R113" s="25">
        <f>'Invoer warmte'!R106*'Invoer warmte'!$G67*3.6</f>
        <v>0</v>
      </c>
      <c r="S113" s="25">
        <f>'Invoer warmte'!S106*'Invoer warmte'!$G67*3.6</f>
        <v>0</v>
      </c>
      <c r="T113" s="25">
        <f>'Invoer warmte'!T106*'Invoer warmte'!$G67*3.6</f>
        <v>0</v>
      </c>
      <c r="U113" s="25">
        <f>'Invoer warmte'!U106*'Invoer warmte'!$G67*3.6</f>
        <v>0</v>
      </c>
      <c r="V113" s="25">
        <f>'Invoer warmte'!V106*'Invoer warmte'!$G67*3.6</f>
        <v>0</v>
      </c>
      <c r="W113" s="25">
        <f>'Invoer warmte'!W106*'Invoer warmte'!$G67*3.6</f>
        <v>0</v>
      </c>
      <c r="X113" s="25">
        <f>'Invoer warmte'!X106*'Invoer warmte'!$G67*3.6</f>
        <v>0</v>
      </c>
      <c r="Y113" s="25">
        <f>'Invoer warmte'!Y106*'Invoer warmte'!$G67*3.6</f>
        <v>0</v>
      </c>
      <c r="Z113" s="25">
        <f>'Invoer warmte'!Z106*'Invoer warmte'!$G67*3.6</f>
        <v>0</v>
      </c>
      <c r="AA113" s="25">
        <f>'Invoer warmte'!AA106*'Invoer warmte'!$G67*3.6</f>
        <v>0</v>
      </c>
      <c r="AB113" s="25">
        <f>'Invoer warmte'!AB106*'Invoer warmte'!$G67*3.6</f>
        <v>0</v>
      </c>
      <c r="AC113" s="25">
        <f>'Invoer warmte'!AC106*'Invoer warmte'!$G67*3.6</f>
        <v>0</v>
      </c>
      <c r="AD113" s="25">
        <f>'Invoer warmte'!AD106*'Invoer warmte'!$G67*3.6</f>
        <v>0</v>
      </c>
      <c r="AE113" s="25">
        <f>'Invoer warmte'!AE106*'Invoer warmte'!$G67*3.6</f>
        <v>0</v>
      </c>
      <c r="AF113" s="25">
        <f>'Invoer warmte'!AF106*'Invoer warmte'!$G67*3.6</f>
        <v>0</v>
      </c>
      <c r="AG113" s="25">
        <f>'Invoer warmte'!AG106*'Invoer warmte'!$G67*3.6</f>
        <v>0</v>
      </c>
      <c r="AH113" s="25">
        <f>'Invoer warmte'!AH106*'Invoer warmte'!$G67*3.6</f>
        <v>0</v>
      </c>
      <c r="AI113" s="25">
        <f>'Invoer warmte'!AI106*'Invoer warmte'!$G67*3.6</f>
        <v>0</v>
      </c>
      <c r="AJ113" s="25">
        <f>'Invoer warmte'!AJ106*'Invoer warmte'!$G67*3.6</f>
        <v>0</v>
      </c>
      <c r="AK113" s="25">
        <f>'Invoer warmte'!AK106*'Invoer warmte'!$G67*3.6</f>
        <v>0</v>
      </c>
      <c r="AL113" s="25">
        <f>'Invoer warmte'!AL106*'Invoer warmte'!$G67*3.6</f>
        <v>0</v>
      </c>
      <c r="AM113" s="25">
        <f>'Invoer warmte'!AM106*'Invoer warmte'!$G67*3.6</f>
        <v>0</v>
      </c>
      <c r="AN113" s="25">
        <f>'Invoer warmte'!AN106*'Invoer warmte'!$G67*3.6</f>
        <v>0</v>
      </c>
      <c r="AO113" s="25">
        <f>'Invoer warmte'!AO106*'Invoer warmte'!$G67*3.6</f>
        <v>0</v>
      </c>
      <c r="AP113" s="25">
        <f>'Invoer warmte'!AP106*'Invoer warmte'!$G67*3.6</f>
        <v>0</v>
      </c>
      <c r="AQ113" s="25">
        <f>'Invoer warmte'!AQ106*'Invoer warmte'!$G67*3.6</f>
        <v>0</v>
      </c>
      <c r="AR113" s="25">
        <f>'Invoer warmte'!AR106*'Invoer warmte'!$G67*3.6</f>
        <v>0</v>
      </c>
      <c r="AS113" s="25">
        <f>'Invoer warmte'!AS106*'Invoer warmte'!$G67*3.6</f>
        <v>0</v>
      </c>
      <c r="AT113" s="25">
        <f>'Invoer warmte'!AT106*'Invoer warmte'!$G67*3.6</f>
        <v>0</v>
      </c>
      <c r="AU113" s="25">
        <f>'Invoer warmte'!AU106*'Invoer warmte'!$G67*3.6</f>
        <v>0</v>
      </c>
      <c r="AV113" s="25">
        <f>'Invoer warmte'!AV106*'Invoer warmte'!$G67*3.6</f>
        <v>0</v>
      </c>
      <c r="AW113" s="25">
        <f>'Invoer warmte'!AW106*'Invoer warmte'!$G67*3.6</f>
        <v>0</v>
      </c>
      <c r="AX113" s="25">
        <f>'Invoer warmte'!AX106*'Invoer warmte'!$G67*3.6</f>
        <v>0</v>
      </c>
      <c r="AY113" s="25">
        <f>'Invoer warmte'!AY106*'Invoer warmte'!$G67*3.6</f>
        <v>0</v>
      </c>
      <c r="AZ113" s="25">
        <f>'Invoer warmte'!AZ106*'Invoer warmte'!$G67*3.6</f>
        <v>0</v>
      </c>
      <c r="BA113" s="25">
        <f>'Invoer warmte'!BA106*'Invoer warmte'!$G67*3.6</f>
        <v>0</v>
      </c>
      <c r="BB113" s="25">
        <f>'Invoer warmte'!BB106*'Invoer warmte'!$G67*3.6</f>
        <v>0</v>
      </c>
      <c r="BC113" s="25">
        <f>'Invoer warmte'!BC106*'Invoer warmte'!$G67*3.6</f>
        <v>0</v>
      </c>
      <c r="BD113" s="25">
        <f>'Invoer warmte'!BD106*'Invoer warmte'!$G67*3.6</f>
        <v>0</v>
      </c>
      <c r="BE113" s="25">
        <f>'Invoer warmte'!BE106*'Invoer warmte'!$G67*3.6</f>
        <v>0</v>
      </c>
      <c r="BF113" s="25">
        <f>'Invoer warmte'!BF106*'Invoer warmte'!$G67*3.6</f>
        <v>0</v>
      </c>
      <c r="BG113" s="25">
        <f>'Invoer warmte'!BG106*'Invoer warmte'!$G67*3.6</f>
        <v>0</v>
      </c>
      <c r="BH113" s="25">
        <f>'Invoer warmte'!BH106*'Invoer warmte'!$G67*3.6</f>
        <v>0</v>
      </c>
      <c r="BI113" s="25">
        <f>'Invoer warmte'!BI106*'Invoer warmte'!$G67*3.6</f>
        <v>0</v>
      </c>
      <c r="BJ113" s="25">
        <f>'Invoer warmte'!BJ106*'Invoer warmte'!$G67*3.6</f>
        <v>0</v>
      </c>
      <c r="BK113" s="25">
        <f>'Invoer warmte'!BK106*'Invoer warmte'!$G67*3.6</f>
        <v>0</v>
      </c>
      <c r="BL113" s="25">
        <f>'Invoer warmte'!BL106*'Invoer warmte'!$G67*3.6</f>
        <v>0</v>
      </c>
      <c r="BM113" s="25">
        <f>'Invoer warmte'!BM106*'Invoer warmte'!$G67*3.6</f>
        <v>0</v>
      </c>
      <c r="BN113" s="25">
        <f>'Invoer warmte'!BN106*'Invoer warmte'!$G67*3.6</f>
        <v>0</v>
      </c>
      <c r="BO113" s="25">
        <f>'Invoer warmte'!BO106*'Invoer warmte'!$G67*3.6</f>
        <v>0</v>
      </c>
    </row>
    <row r="114" spans="5:67" x14ac:dyDescent="0.35">
      <c r="E114" t="s">
        <v>87</v>
      </c>
      <c r="H114" s="25">
        <f>'Invoer warmte'!H107*'Invoer warmte'!$G68*3.6</f>
        <v>0</v>
      </c>
      <c r="I114" s="25">
        <f>'Invoer warmte'!I107*'Invoer warmte'!$G68*3.6</f>
        <v>0</v>
      </c>
      <c r="J114" s="25">
        <f>'Invoer warmte'!J107*'Invoer warmte'!$G68*3.6</f>
        <v>0</v>
      </c>
      <c r="K114" s="25">
        <f>'Invoer warmte'!K107*'Invoer warmte'!$G68*3.6</f>
        <v>0</v>
      </c>
      <c r="L114" s="25">
        <f>'Invoer warmte'!L107*'Invoer warmte'!$G68*3.6</f>
        <v>0</v>
      </c>
      <c r="M114" s="25">
        <f>'Invoer warmte'!M107*'Invoer warmte'!$G68*3.6</f>
        <v>0</v>
      </c>
      <c r="N114" s="25">
        <f>'Invoer warmte'!N107*'Invoer warmte'!$G68*3.6</f>
        <v>0</v>
      </c>
      <c r="O114" s="25">
        <f>'Invoer warmte'!O107*'Invoer warmte'!$G68*3.6</f>
        <v>0</v>
      </c>
      <c r="P114" s="25">
        <f>'Invoer warmte'!P107*'Invoer warmte'!$G68*3.6</f>
        <v>0</v>
      </c>
      <c r="Q114" s="25">
        <f>'Invoer warmte'!Q107*'Invoer warmte'!$G68*3.6</f>
        <v>0</v>
      </c>
      <c r="R114" s="25">
        <f>'Invoer warmte'!R107*'Invoer warmte'!$G68*3.6</f>
        <v>0</v>
      </c>
      <c r="S114" s="25">
        <f>'Invoer warmte'!S107*'Invoer warmte'!$G68*3.6</f>
        <v>0</v>
      </c>
      <c r="T114" s="25">
        <f>'Invoer warmte'!T107*'Invoer warmte'!$G68*3.6</f>
        <v>0</v>
      </c>
      <c r="U114" s="25">
        <f>'Invoer warmte'!U107*'Invoer warmte'!$G68*3.6</f>
        <v>0</v>
      </c>
      <c r="V114" s="25">
        <f>'Invoer warmte'!V107*'Invoer warmte'!$G68*3.6</f>
        <v>0</v>
      </c>
      <c r="W114" s="25">
        <f>'Invoer warmte'!W107*'Invoer warmte'!$G68*3.6</f>
        <v>0</v>
      </c>
      <c r="X114" s="25">
        <f>'Invoer warmte'!X107*'Invoer warmte'!$G68*3.6</f>
        <v>0</v>
      </c>
      <c r="Y114" s="25">
        <f>'Invoer warmte'!Y107*'Invoer warmte'!$G68*3.6</f>
        <v>0</v>
      </c>
      <c r="Z114" s="25">
        <f>'Invoer warmte'!Z107*'Invoer warmte'!$G68*3.6</f>
        <v>0</v>
      </c>
      <c r="AA114" s="25">
        <f>'Invoer warmte'!AA107*'Invoer warmte'!$G68*3.6</f>
        <v>0</v>
      </c>
      <c r="AB114" s="25">
        <f>'Invoer warmte'!AB107*'Invoer warmte'!$G68*3.6</f>
        <v>0</v>
      </c>
      <c r="AC114" s="25">
        <f>'Invoer warmte'!AC107*'Invoer warmte'!$G68*3.6</f>
        <v>0</v>
      </c>
      <c r="AD114" s="25">
        <f>'Invoer warmte'!AD107*'Invoer warmte'!$G68*3.6</f>
        <v>0</v>
      </c>
      <c r="AE114" s="25">
        <f>'Invoer warmte'!AE107*'Invoer warmte'!$G68*3.6</f>
        <v>0</v>
      </c>
      <c r="AF114" s="25">
        <f>'Invoer warmte'!AF107*'Invoer warmte'!$G68*3.6</f>
        <v>0</v>
      </c>
      <c r="AG114" s="25">
        <f>'Invoer warmte'!AG107*'Invoer warmte'!$G68*3.6</f>
        <v>0</v>
      </c>
      <c r="AH114" s="25">
        <f>'Invoer warmte'!AH107*'Invoer warmte'!$G68*3.6</f>
        <v>0</v>
      </c>
      <c r="AI114" s="25">
        <f>'Invoer warmte'!AI107*'Invoer warmte'!$G68*3.6</f>
        <v>0</v>
      </c>
      <c r="AJ114" s="25">
        <f>'Invoer warmte'!AJ107*'Invoer warmte'!$G68*3.6</f>
        <v>0</v>
      </c>
      <c r="AK114" s="25">
        <f>'Invoer warmte'!AK107*'Invoer warmte'!$G68*3.6</f>
        <v>0</v>
      </c>
      <c r="AL114" s="25">
        <f>'Invoer warmte'!AL107*'Invoer warmte'!$G68*3.6</f>
        <v>0</v>
      </c>
      <c r="AM114" s="25">
        <f>'Invoer warmte'!AM107*'Invoer warmte'!$G68*3.6</f>
        <v>0</v>
      </c>
      <c r="AN114" s="25">
        <f>'Invoer warmte'!AN107*'Invoer warmte'!$G68*3.6</f>
        <v>0</v>
      </c>
      <c r="AO114" s="25">
        <f>'Invoer warmte'!AO107*'Invoer warmte'!$G68*3.6</f>
        <v>0</v>
      </c>
      <c r="AP114" s="25">
        <f>'Invoer warmte'!AP107*'Invoer warmte'!$G68*3.6</f>
        <v>0</v>
      </c>
      <c r="AQ114" s="25">
        <f>'Invoer warmte'!AQ107*'Invoer warmte'!$G68*3.6</f>
        <v>0</v>
      </c>
      <c r="AR114" s="25">
        <f>'Invoer warmte'!AR107*'Invoer warmte'!$G68*3.6</f>
        <v>0</v>
      </c>
      <c r="AS114" s="25">
        <f>'Invoer warmte'!AS107*'Invoer warmte'!$G68*3.6</f>
        <v>0</v>
      </c>
      <c r="AT114" s="25">
        <f>'Invoer warmte'!AT107*'Invoer warmte'!$G68*3.6</f>
        <v>0</v>
      </c>
      <c r="AU114" s="25">
        <f>'Invoer warmte'!AU107*'Invoer warmte'!$G68*3.6</f>
        <v>0</v>
      </c>
      <c r="AV114" s="25">
        <f>'Invoer warmte'!AV107*'Invoer warmte'!$G68*3.6</f>
        <v>0</v>
      </c>
      <c r="AW114" s="25">
        <f>'Invoer warmte'!AW107*'Invoer warmte'!$G68*3.6</f>
        <v>0</v>
      </c>
      <c r="AX114" s="25">
        <f>'Invoer warmte'!AX107*'Invoer warmte'!$G68*3.6</f>
        <v>0</v>
      </c>
      <c r="AY114" s="25">
        <f>'Invoer warmte'!AY107*'Invoer warmte'!$G68*3.6</f>
        <v>0</v>
      </c>
      <c r="AZ114" s="25">
        <f>'Invoer warmte'!AZ107*'Invoer warmte'!$G68*3.6</f>
        <v>0</v>
      </c>
      <c r="BA114" s="25">
        <f>'Invoer warmte'!BA107*'Invoer warmte'!$G68*3.6</f>
        <v>0</v>
      </c>
      <c r="BB114" s="25">
        <f>'Invoer warmte'!BB107*'Invoer warmte'!$G68*3.6</f>
        <v>0</v>
      </c>
      <c r="BC114" s="25">
        <f>'Invoer warmte'!BC107*'Invoer warmte'!$G68*3.6</f>
        <v>0</v>
      </c>
      <c r="BD114" s="25">
        <f>'Invoer warmte'!BD107*'Invoer warmte'!$G68*3.6</f>
        <v>0</v>
      </c>
      <c r="BE114" s="25">
        <f>'Invoer warmte'!BE107*'Invoer warmte'!$G68*3.6</f>
        <v>0</v>
      </c>
      <c r="BF114" s="25">
        <f>'Invoer warmte'!BF107*'Invoer warmte'!$G68*3.6</f>
        <v>0</v>
      </c>
      <c r="BG114" s="25">
        <f>'Invoer warmte'!BG107*'Invoer warmte'!$G68*3.6</f>
        <v>0</v>
      </c>
      <c r="BH114" s="25">
        <f>'Invoer warmte'!BH107*'Invoer warmte'!$G68*3.6</f>
        <v>0</v>
      </c>
      <c r="BI114" s="25">
        <f>'Invoer warmte'!BI107*'Invoer warmte'!$G68*3.6</f>
        <v>0</v>
      </c>
      <c r="BJ114" s="25">
        <f>'Invoer warmte'!BJ107*'Invoer warmte'!$G68*3.6</f>
        <v>0</v>
      </c>
      <c r="BK114" s="25">
        <f>'Invoer warmte'!BK107*'Invoer warmte'!$G68*3.6</f>
        <v>0</v>
      </c>
      <c r="BL114" s="25">
        <f>'Invoer warmte'!BL107*'Invoer warmte'!$G68*3.6</f>
        <v>0</v>
      </c>
      <c r="BM114" s="25">
        <f>'Invoer warmte'!BM107*'Invoer warmte'!$G68*3.6</f>
        <v>0</v>
      </c>
      <c r="BN114" s="25">
        <f>'Invoer warmte'!BN107*'Invoer warmte'!$G68*3.6</f>
        <v>0</v>
      </c>
      <c r="BO114" s="25">
        <f>'Invoer warmte'!BO107*'Invoer warmte'!$G68*3.6</f>
        <v>0</v>
      </c>
    </row>
    <row r="115" spans="5:67" x14ac:dyDescent="0.35">
      <c r="E115" t="s">
        <v>88</v>
      </c>
      <c r="H115" s="25">
        <f>'Invoer warmte'!H108*'Invoer warmte'!$G69*3.6</f>
        <v>0</v>
      </c>
      <c r="I115" s="25">
        <f>'Invoer warmte'!I108*'Invoer warmte'!$G69*3.6</f>
        <v>0</v>
      </c>
      <c r="J115" s="25">
        <f>'Invoer warmte'!J108*'Invoer warmte'!$G69*3.6</f>
        <v>0</v>
      </c>
      <c r="K115" s="25">
        <f>'Invoer warmte'!K108*'Invoer warmte'!$G69*3.6</f>
        <v>0</v>
      </c>
      <c r="L115" s="25">
        <f>'Invoer warmte'!L108*'Invoer warmte'!$G69*3.6</f>
        <v>0</v>
      </c>
      <c r="M115" s="25">
        <f>'Invoer warmte'!M108*'Invoer warmte'!$G69*3.6</f>
        <v>0</v>
      </c>
      <c r="N115" s="25">
        <f>'Invoer warmte'!N108*'Invoer warmte'!$G69*3.6</f>
        <v>0</v>
      </c>
      <c r="O115" s="25">
        <f>'Invoer warmte'!O108*'Invoer warmte'!$G69*3.6</f>
        <v>0</v>
      </c>
      <c r="P115" s="25">
        <f>'Invoer warmte'!P108*'Invoer warmte'!$G69*3.6</f>
        <v>0</v>
      </c>
      <c r="Q115" s="25">
        <f>'Invoer warmte'!Q108*'Invoer warmte'!$G69*3.6</f>
        <v>0</v>
      </c>
      <c r="R115" s="25">
        <f>'Invoer warmte'!R108*'Invoer warmte'!$G69*3.6</f>
        <v>0</v>
      </c>
      <c r="S115" s="25">
        <f>'Invoer warmte'!S108*'Invoer warmte'!$G69*3.6</f>
        <v>0</v>
      </c>
      <c r="T115" s="25">
        <f>'Invoer warmte'!T108*'Invoer warmte'!$G69*3.6</f>
        <v>0</v>
      </c>
      <c r="U115" s="25">
        <f>'Invoer warmte'!U108*'Invoer warmte'!$G69*3.6</f>
        <v>0</v>
      </c>
      <c r="V115" s="25">
        <f>'Invoer warmte'!V108*'Invoer warmte'!$G69*3.6</f>
        <v>0</v>
      </c>
      <c r="W115" s="25">
        <f>'Invoer warmte'!W108*'Invoer warmte'!$G69*3.6</f>
        <v>0</v>
      </c>
      <c r="X115" s="25">
        <f>'Invoer warmte'!X108*'Invoer warmte'!$G69*3.6</f>
        <v>0</v>
      </c>
      <c r="Y115" s="25">
        <f>'Invoer warmte'!Y108*'Invoer warmte'!$G69*3.6</f>
        <v>0</v>
      </c>
      <c r="Z115" s="25">
        <f>'Invoer warmte'!Z108*'Invoer warmte'!$G69*3.6</f>
        <v>0</v>
      </c>
      <c r="AA115" s="25">
        <f>'Invoer warmte'!AA108*'Invoer warmte'!$G69*3.6</f>
        <v>0</v>
      </c>
      <c r="AB115" s="25">
        <f>'Invoer warmte'!AB108*'Invoer warmte'!$G69*3.6</f>
        <v>0</v>
      </c>
      <c r="AC115" s="25">
        <f>'Invoer warmte'!AC108*'Invoer warmte'!$G69*3.6</f>
        <v>0</v>
      </c>
      <c r="AD115" s="25">
        <f>'Invoer warmte'!AD108*'Invoer warmte'!$G69*3.6</f>
        <v>0</v>
      </c>
      <c r="AE115" s="25">
        <f>'Invoer warmte'!AE108*'Invoer warmte'!$G69*3.6</f>
        <v>0</v>
      </c>
      <c r="AF115" s="25">
        <f>'Invoer warmte'!AF108*'Invoer warmte'!$G69*3.6</f>
        <v>0</v>
      </c>
      <c r="AG115" s="25">
        <f>'Invoer warmte'!AG108*'Invoer warmte'!$G69*3.6</f>
        <v>0</v>
      </c>
      <c r="AH115" s="25">
        <f>'Invoer warmte'!AH108*'Invoer warmte'!$G69*3.6</f>
        <v>0</v>
      </c>
      <c r="AI115" s="25">
        <f>'Invoer warmte'!AI108*'Invoer warmte'!$G69*3.6</f>
        <v>0</v>
      </c>
      <c r="AJ115" s="25">
        <f>'Invoer warmte'!AJ108*'Invoer warmte'!$G69*3.6</f>
        <v>0</v>
      </c>
      <c r="AK115" s="25">
        <f>'Invoer warmte'!AK108*'Invoer warmte'!$G69*3.6</f>
        <v>0</v>
      </c>
      <c r="AL115" s="25">
        <f>'Invoer warmte'!AL108*'Invoer warmte'!$G69*3.6</f>
        <v>0</v>
      </c>
      <c r="AM115" s="25">
        <f>'Invoer warmte'!AM108*'Invoer warmte'!$G69*3.6</f>
        <v>0</v>
      </c>
      <c r="AN115" s="25">
        <f>'Invoer warmte'!AN108*'Invoer warmte'!$G69*3.6</f>
        <v>0</v>
      </c>
      <c r="AO115" s="25">
        <f>'Invoer warmte'!AO108*'Invoer warmte'!$G69*3.6</f>
        <v>0</v>
      </c>
      <c r="AP115" s="25">
        <f>'Invoer warmte'!AP108*'Invoer warmte'!$G69*3.6</f>
        <v>0</v>
      </c>
      <c r="AQ115" s="25">
        <f>'Invoer warmte'!AQ108*'Invoer warmte'!$G69*3.6</f>
        <v>0</v>
      </c>
      <c r="AR115" s="25">
        <f>'Invoer warmte'!AR108*'Invoer warmte'!$G69*3.6</f>
        <v>0</v>
      </c>
      <c r="AS115" s="25">
        <f>'Invoer warmte'!AS108*'Invoer warmte'!$G69*3.6</f>
        <v>0</v>
      </c>
      <c r="AT115" s="25">
        <f>'Invoer warmte'!AT108*'Invoer warmte'!$G69*3.6</f>
        <v>0</v>
      </c>
      <c r="AU115" s="25">
        <f>'Invoer warmte'!AU108*'Invoer warmte'!$G69*3.6</f>
        <v>0</v>
      </c>
      <c r="AV115" s="25">
        <f>'Invoer warmte'!AV108*'Invoer warmte'!$G69*3.6</f>
        <v>0</v>
      </c>
      <c r="AW115" s="25">
        <f>'Invoer warmte'!AW108*'Invoer warmte'!$G69*3.6</f>
        <v>0</v>
      </c>
      <c r="AX115" s="25">
        <f>'Invoer warmte'!AX108*'Invoer warmte'!$G69*3.6</f>
        <v>0</v>
      </c>
      <c r="AY115" s="25">
        <f>'Invoer warmte'!AY108*'Invoer warmte'!$G69*3.6</f>
        <v>0</v>
      </c>
      <c r="AZ115" s="25">
        <f>'Invoer warmte'!AZ108*'Invoer warmte'!$G69*3.6</f>
        <v>0</v>
      </c>
      <c r="BA115" s="25">
        <f>'Invoer warmte'!BA108*'Invoer warmte'!$G69*3.6</f>
        <v>0</v>
      </c>
      <c r="BB115" s="25">
        <f>'Invoer warmte'!BB108*'Invoer warmte'!$G69*3.6</f>
        <v>0</v>
      </c>
      <c r="BC115" s="25">
        <f>'Invoer warmte'!BC108*'Invoer warmte'!$G69*3.6</f>
        <v>0</v>
      </c>
      <c r="BD115" s="25">
        <f>'Invoer warmte'!BD108*'Invoer warmte'!$G69*3.6</f>
        <v>0</v>
      </c>
      <c r="BE115" s="25">
        <f>'Invoer warmte'!BE108*'Invoer warmte'!$G69*3.6</f>
        <v>0</v>
      </c>
      <c r="BF115" s="25">
        <f>'Invoer warmte'!BF108*'Invoer warmte'!$G69*3.6</f>
        <v>0</v>
      </c>
      <c r="BG115" s="25">
        <f>'Invoer warmte'!BG108*'Invoer warmte'!$G69*3.6</f>
        <v>0</v>
      </c>
      <c r="BH115" s="25">
        <f>'Invoer warmte'!BH108*'Invoer warmte'!$G69*3.6</f>
        <v>0</v>
      </c>
      <c r="BI115" s="25">
        <f>'Invoer warmte'!BI108*'Invoer warmte'!$G69*3.6</f>
        <v>0</v>
      </c>
      <c r="BJ115" s="25">
        <f>'Invoer warmte'!BJ108*'Invoer warmte'!$G69*3.6</f>
        <v>0</v>
      </c>
      <c r="BK115" s="25">
        <f>'Invoer warmte'!BK108*'Invoer warmte'!$G69*3.6</f>
        <v>0</v>
      </c>
      <c r="BL115" s="25">
        <f>'Invoer warmte'!BL108*'Invoer warmte'!$G69*3.6</f>
        <v>0</v>
      </c>
      <c r="BM115" s="25">
        <f>'Invoer warmte'!BM108*'Invoer warmte'!$G69*3.6</f>
        <v>0</v>
      </c>
      <c r="BN115" s="25">
        <f>'Invoer warmte'!BN108*'Invoer warmte'!$G69*3.6</f>
        <v>0</v>
      </c>
      <c r="BO115" s="25">
        <f>'Invoer warmte'!BO108*'Invoer warmte'!$G69*3.6</f>
        <v>0</v>
      </c>
    </row>
    <row r="116" spans="5:67" x14ac:dyDescent="0.35">
      <c r="E116" t="s">
        <v>89</v>
      </c>
      <c r="H116" s="34">
        <f>'Invoer warmte'!H109*'Invoer warmte'!$G70*3.6</f>
        <v>0</v>
      </c>
      <c r="I116" s="34">
        <f>'Invoer warmte'!I109*'Invoer warmte'!$G70*3.6</f>
        <v>0</v>
      </c>
      <c r="J116" s="34">
        <f>'Invoer warmte'!J109*'Invoer warmte'!$G70*3.6</f>
        <v>0</v>
      </c>
      <c r="K116" s="34">
        <f>'Invoer warmte'!K109*'Invoer warmte'!$G70*3.6</f>
        <v>0</v>
      </c>
      <c r="L116" s="34">
        <f>'Invoer warmte'!L109*'Invoer warmte'!$G70*3.6</f>
        <v>0</v>
      </c>
      <c r="M116" s="34">
        <f>'Invoer warmte'!M109*'Invoer warmte'!$G70*3.6</f>
        <v>0</v>
      </c>
      <c r="N116" s="34">
        <f>'Invoer warmte'!N109*'Invoer warmte'!$G70*3.6</f>
        <v>0</v>
      </c>
      <c r="O116" s="34">
        <f>'Invoer warmte'!O109*'Invoer warmte'!$G70*3.6</f>
        <v>0</v>
      </c>
      <c r="P116" s="34">
        <f>'Invoer warmte'!P109*'Invoer warmte'!$G70*3.6</f>
        <v>0</v>
      </c>
      <c r="Q116" s="34">
        <f>'Invoer warmte'!Q109*'Invoer warmte'!$G70*3.6</f>
        <v>0</v>
      </c>
      <c r="R116" s="34">
        <f>'Invoer warmte'!R109*'Invoer warmte'!$G70*3.6</f>
        <v>0</v>
      </c>
      <c r="S116" s="34">
        <f>'Invoer warmte'!S109*'Invoer warmte'!$G70*3.6</f>
        <v>0</v>
      </c>
      <c r="T116" s="34">
        <f>'Invoer warmte'!T109*'Invoer warmte'!$G70*3.6</f>
        <v>0</v>
      </c>
      <c r="U116" s="34">
        <f>'Invoer warmte'!U109*'Invoer warmte'!$G70*3.6</f>
        <v>0</v>
      </c>
      <c r="V116" s="34">
        <f>'Invoer warmte'!V109*'Invoer warmte'!$G70*3.6</f>
        <v>0</v>
      </c>
      <c r="W116" s="34">
        <f>'Invoer warmte'!W109*'Invoer warmte'!$G70*3.6</f>
        <v>0</v>
      </c>
      <c r="X116" s="34">
        <f>'Invoer warmte'!X109*'Invoer warmte'!$G70*3.6</f>
        <v>0</v>
      </c>
      <c r="Y116" s="34">
        <f>'Invoer warmte'!Y109*'Invoer warmte'!$G70*3.6</f>
        <v>0</v>
      </c>
      <c r="Z116" s="34">
        <f>'Invoer warmte'!Z109*'Invoer warmte'!$G70*3.6</f>
        <v>0</v>
      </c>
      <c r="AA116" s="34">
        <f>'Invoer warmte'!AA109*'Invoer warmte'!$G70*3.6</f>
        <v>0</v>
      </c>
      <c r="AB116" s="34">
        <f>'Invoer warmte'!AB109*'Invoer warmte'!$G70*3.6</f>
        <v>0</v>
      </c>
      <c r="AC116" s="34">
        <f>'Invoer warmte'!AC109*'Invoer warmte'!$G70*3.6</f>
        <v>0</v>
      </c>
      <c r="AD116" s="34">
        <f>'Invoer warmte'!AD109*'Invoer warmte'!$G70*3.6</f>
        <v>0</v>
      </c>
      <c r="AE116" s="34">
        <f>'Invoer warmte'!AE109*'Invoer warmte'!$G70*3.6</f>
        <v>0</v>
      </c>
      <c r="AF116" s="34">
        <f>'Invoer warmte'!AF109*'Invoer warmte'!$G70*3.6</f>
        <v>0</v>
      </c>
      <c r="AG116" s="34">
        <f>'Invoer warmte'!AG109*'Invoer warmte'!$G70*3.6</f>
        <v>0</v>
      </c>
      <c r="AH116" s="34">
        <f>'Invoer warmte'!AH109*'Invoer warmte'!$G70*3.6</f>
        <v>0</v>
      </c>
      <c r="AI116" s="34">
        <f>'Invoer warmte'!AI109*'Invoer warmte'!$G70*3.6</f>
        <v>0</v>
      </c>
      <c r="AJ116" s="34">
        <f>'Invoer warmte'!AJ109*'Invoer warmte'!$G70*3.6</f>
        <v>0</v>
      </c>
      <c r="AK116" s="34">
        <f>'Invoer warmte'!AK109*'Invoer warmte'!$G70*3.6</f>
        <v>0</v>
      </c>
      <c r="AL116" s="34">
        <f>'Invoer warmte'!AL109*'Invoer warmte'!$G70*3.6</f>
        <v>0</v>
      </c>
      <c r="AM116" s="34">
        <f>'Invoer warmte'!AM109*'Invoer warmte'!$G70*3.6</f>
        <v>0</v>
      </c>
      <c r="AN116" s="34">
        <f>'Invoer warmte'!AN109*'Invoer warmte'!$G70*3.6</f>
        <v>0</v>
      </c>
      <c r="AO116" s="34">
        <f>'Invoer warmte'!AO109*'Invoer warmte'!$G70*3.6</f>
        <v>0</v>
      </c>
      <c r="AP116" s="34">
        <f>'Invoer warmte'!AP109*'Invoer warmte'!$G70*3.6</f>
        <v>0</v>
      </c>
      <c r="AQ116" s="34">
        <f>'Invoer warmte'!AQ109*'Invoer warmte'!$G70*3.6</f>
        <v>0</v>
      </c>
      <c r="AR116" s="34">
        <f>'Invoer warmte'!AR109*'Invoer warmte'!$G70*3.6</f>
        <v>0</v>
      </c>
      <c r="AS116" s="34">
        <f>'Invoer warmte'!AS109*'Invoer warmte'!$G70*3.6</f>
        <v>0</v>
      </c>
      <c r="AT116" s="34">
        <f>'Invoer warmte'!AT109*'Invoer warmte'!$G70*3.6</f>
        <v>0</v>
      </c>
      <c r="AU116" s="34">
        <f>'Invoer warmte'!AU109*'Invoer warmte'!$G70*3.6</f>
        <v>0</v>
      </c>
      <c r="AV116" s="34">
        <f>'Invoer warmte'!AV109*'Invoer warmte'!$G70*3.6</f>
        <v>0</v>
      </c>
      <c r="AW116" s="34">
        <f>'Invoer warmte'!AW109*'Invoer warmte'!$G70*3.6</f>
        <v>0</v>
      </c>
      <c r="AX116" s="34">
        <f>'Invoer warmte'!AX109*'Invoer warmte'!$G70*3.6</f>
        <v>0</v>
      </c>
      <c r="AY116" s="34">
        <f>'Invoer warmte'!AY109*'Invoer warmte'!$G70*3.6</f>
        <v>0</v>
      </c>
      <c r="AZ116" s="34">
        <f>'Invoer warmte'!AZ109*'Invoer warmte'!$G70*3.6</f>
        <v>0</v>
      </c>
      <c r="BA116" s="34">
        <f>'Invoer warmte'!BA109*'Invoer warmte'!$G70*3.6</f>
        <v>0</v>
      </c>
      <c r="BB116" s="34">
        <f>'Invoer warmte'!BB109*'Invoer warmte'!$G70*3.6</f>
        <v>0</v>
      </c>
      <c r="BC116" s="34">
        <f>'Invoer warmte'!BC109*'Invoer warmte'!$G70*3.6</f>
        <v>0</v>
      </c>
      <c r="BD116" s="34">
        <f>'Invoer warmte'!BD109*'Invoer warmte'!$G70*3.6</f>
        <v>0</v>
      </c>
      <c r="BE116" s="34">
        <f>'Invoer warmte'!BE109*'Invoer warmte'!$G70*3.6</f>
        <v>0</v>
      </c>
      <c r="BF116" s="34">
        <f>'Invoer warmte'!BF109*'Invoer warmte'!$G70*3.6</f>
        <v>0</v>
      </c>
      <c r="BG116" s="34">
        <f>'Invoer warmte'!BG109*'Invoer warmte'!$G70*3.6</f>
        <v>0</v>
      </c>
      <c r="BH116" s="34">
        <f>'Invoer warmte'!BH109*'Invoer warmte'!$G70*3.6</f>
        <v>0</v>
      </c>
      <c r="BI116" s="34">
        <f>'Invoer warmte'!BI109*'Invoer warmte'!$G70*3.6</f>
        <v>0</v>
      </c>
      <c r="BJ116" s="34">
        <f>'Invoer warmte'!BJ109*'Invoer warmte'!$G70*3.6</f>
        <v>0</v>
      </c>
      <c r="BK116" s="34">
        <f>'Invoer warmte'!BK109*'Invoer warmte'!$G70*3.6</f>
        <v>0</v>
      </c>
      <c r="BL116" s="34">
        <f>'Invoer warmte'!BL109*'Invoer warmte'!$G70*3.6</f>
        <v>0</v>
      </c>
      <c r="BM116" s="34">
        <f>'Invoer warmte'!BM109*'Invoer warmte'!$G70*3.6</f>
        <v>0</v>
      </c>
      <c r="BN116" s="34">
        <f>'Invoer warmte'!BN109*'Invoer warmte'!$G70*3.6</f>
        <v>0</v>
      </c>
      <c r="BO116" s="34">
        <f>'Invoer warmte'!BO109*'Invoer warmte'!$G70*3.6</f>
        <v>0</v>
      </c>
    </row>
    <row r="117" spans="5:67" x14ac:dyDescent="0.35">
      <c r="E117" s="1" t="s">
        <v>90</v>
      </c>
      <c r="H117" s="100">
        <f>SUM(H112:H116)*(1-'Invoer warmte'!$G$10)</f>
        <v>85680</v>
      </c>
      <c r="I117" s="100">
        <f>SUM(I112:I116)*(1-'Invoer warmte'!$G$10)</f>
        <v>85680</v>
      </c>
      <c r="J117" s="100">
        <f>SUM(J112:J116)*(1-'Invoer warmte'!$G$10)</f>
        <v>85680</v>
      </c>
      <c r="K117" s="100">
        <f>SUM(K112:K116)*(1-'Invoer warmte'!$G$10)</f>
        <v>85680</v>
      </c>
      <c r="L117" s="100">
        <f>SUM(L112:L116)*(1-'Invoer warmte'!$G$10)</f>
        <v>85680</v>
      </c>
      <c r="M117" s="100">
        <f>SUM(M112:M116)*(1-'Invoer warmte'!$G$10)</f>
        <v>85680</v>
      </c>
      <c r="N117" s="100">
        <f>SUM(N112:N116)*(1-'Invoer warmte'!$G$10)</f>
        <v>85680</v>
      </c>
      <c r="O117" s="100">
        <f>SUM(O112:O116)*(1-'Invoer warmte'!$G$10)</f>
        <v>85680</v>
      </c>
      <c r="P117" s="100">
        <f>SUM(P112:P116)*(1-'Invoer warmte'!$G$10)</f>
        <v>85680</v>
      </c>
      <c r="Q117" s="100">
        <f>SUM(Q112:Q116)*(1-'Invoer warmte'!$G$10)</f>
        <v>85680</v>
      </c>
      <c r="R117" s="100">
        <f>SUM(R112:R116)*(1-'Invoer warmte'!$G$10)</f>
        <v>85680</v>
      </c>
      <c r="S117" s="100">
        <f>SUM(S112:S116)*(1-'Invoer warmte'!$G$10)</f>
        <v>85680</v>
      </c>
      <c r="T117" s="100">
        <f>SUM(T112:T116)*(1-'Invoer warmte'!$G$10)</f>
        <v>85680</v>
      </c>
      <c r="U117" s="100">
        <f>SUM(U112:U116)*(1-'Invoer warmte'!$G$10)</f>
        <v>85680</v>
      </c>
      <c r="V117" s="100">
        <f>SUM(V112:V116)*(1-'Invoer warmte'!$G$10)</f>
        <v>85680</v>
      </c>
      <c r="W117" s="100">
        <f>SUM(W112:W116)*(1-'Invoer warmte'!$G$10)</f>
        <v>85680</v>
      </c>
      <c r="X117" s="100">
        <f>SUM(X112:X116)*(1-'Invoer warmte'!$G$10)</f>
        <v>85680</v>
      </c>
      <c r="Y117" s="100">
        <f>SUM(Y112:Y116)*(1-'Invoer warmte'!$G$10)</f>
        <v>85680</v>
      </c>
      <c r="Z117" s="100">
        <f>SUM(Z112:Z116)*(1-'Invoer warmte'!$G$10)</f>
        <v>85680</v>
      </c>
      <c r="AA117" s="100">
        <f>SUM(AA112:AA116)*(1-'Invoer warmte'!$G$10)</f>
        <v>85680</v>
      </c>
      <c r="AB117" s="100">
        <f>SUM(AB112:AB116)*(1-'Invoer warmte'!$G$10)</f>
        <v>85680</v>
      </c>
      <c r="AC117" s="100">
        <f>SUM(AC112:AC116)*(1-'Invoer warmte'!$G$10)</f>
        <v>85680</v>
      </c>
      <c r="AD117" s="100">
        <f>SUM(AD112:AD116)*(1-'Invoer warmte'!$G$10)</f>
        <v>85680</v>
      </c>
      <c r="AE117" s="100">
        <f>SUM(AE112:AE116)*(1-'Invoer warmte'!$G$10)</f>
        <v>85680</v>
      </c>
      <c r="AF117" s="100">
        <f>SUM(AF112:AF116)*(1-'Invoer warmte'!$G$10)</f>
        <v>85680</v>
      </c>
      <c r="AG117" s="100">
        <f>SUM(AG112:AG116)*(1-'Invoer warmte'!$G$10)</f>
        <v>85680</v>
      </c>
      <c r="AH117" s="100">
        <f>SUM(AH112:AH116)*(1-'Invoer warmte'!$G$10)</f>
        <v>85680</v>
      </c>
      <c r="AI117" s="100">
        <f>SUM(AI112:AI116)*(1-'Invoer warmte'!$G$10)</f>
        <v>85680</v>
      </c>
      <c r="AJ117" s="100">
        <f>SUM(AJ112:AJ116)*(1-'Invoer warmte'!$G$10)</f>
        <v>85680</v>
      </c>
      <c r="AK117" s="100">
        <f>SUM(AK112:AK116)*(1-'Invoer warmte'!$G$10)</f>
        <v>85680</v>
      </c>
      <c r="AL117" s="100">
        <f>SUM(AL112:AL116)*(1-'Invoer warmte'!$G$10)</f>
        <v>85680</v>
      </c>
      <c r="AM117" s="100">
        <f>SUM(AM112:AM116)*(1-'Invoer warmte'!$G$10)</f>
        <v>85680</v>
      </c>
      <c r="AN117" s="100">
        <f>SUM(AN112:AN116)*(1-'Invoer warmte'!$G$10)</f>
        <v>85680</v>
      </c>
      <c r="AO117" s="100">
        <f>SUM(AO112:AO116)*(1-'Invoer warmte'!$G$10)</f>
        <v>85680</v>
      </c>
      <c r="AP117" s="100">
        <f>SUM(AP112:AP116)*(1-'Invoer warmte'!$G$10)</f>
        <v>85680</v>
      </c>
      <c r="AQ117" s="100">
        <f>SUM(AQ112:AQ116)*(1-'Invoer warmte'!$G$10)</f>
        <v>85680</v>
      </c>
      <c r="AR117" s="100">
        <f>SUM(AR112:AR116)*(1-'Invoer warmte'!$G$10)</f>
        <v>85680</v>
      </c>
      <c r="AS117" s="100">
        <f>SUM(AS112:AS116)*(1-'Invoer warmte'!$G$10)</f>
        <v>85680</v>
      </c>
      <c r="AT117" s="100">
        <f>SUM(AT112:AT116)*(1-'Invoer warmte'!$G$10)</f>
        <v>85680</v>
      </c>
      <c r="AU117" s="100">
        <f>SUM(AU112:AU116)*(1-'Invoer warmte'!$G$10)</f>
        <v>85680</v>
      </c>
      <c r="AV117" s="100">
        <f>SUM(AV112:AV116)*(1-'Invoer warmte'!$G$10)</f>
        <v>85680</v>
      </c>
      <c r="AW117" s="100">
        <f>SUM(AW112:AW116)*(1-'Invoer warmte'!$G$10)</f>
        <v>85680</v>
      </c>
      <c r="AX117" s="100">
        <f>SUM(AX112:AX116)*(1-'Invoer warmte'!$G$10)</f>
        <v>85680</v>
      </c>
      <c r="AY117" s="100">
        <f>SUM(AY112:AY116)*(1-'Invoer warmte'!$G$10)</f>
        <v>85680</v>
      </c>
      <c r="AZ117" s="100">
        <f>SUM(AZ112:AZ116)*(1-'Invoer warmte'!$G$10)</f>
        <v>85680</v>
      </c>
      <c r="BA117" s="100">
        <f>SUM(BA112:BA116)*(1-'Invoer warmte'!$G$10)</f>
        <v>85680</v>
      </c>
      <c r="BB117" s="100">
        <f>SUM(BB112:BB116)*(1-'Invoer warmte'!$G$10)</f>
        <v>85680</v>
      </c>
      <c r="BC117" s="100">
        <f>SUM(BC112:BC116)*(1-'Invoer warmte'!$G$10)</f>
        <v>85680</v>
      </c>
      <c r="BD117" s="100">
        <f>SUM(BD112:BD116)*(1-'Invoer warmte'!$G$10)</f>
        <v>85680</v>
      </c>
      <c r="BE117" s="100">
        <f>SUM(BE112:BE116)*(1-'Invoer warmte'!$G$10)</f>
        <v>85680</v>
      </c>
      <c r="BF117" s="100">
        <f>SUM(BF112:BF116)*(1-'Invoer warmte'!$G$10)</f>
        <v>85680</v>
      </c>
      <c r="BG117" s="100">
        <f>SUM(BG112:BG116)*(1-'Invoer warmte'!$G$10)</f>
        <v>85680</v>
      </c>
      <c r="BH117" s="100">
        <f>SUM(BH112:BH116)*(1-'Invoer warmte'!$G$10)</f>
        <v>85680</v>
      </c>
      <c r="BI117" s="100">
        <f>SUM(BI112:BI116)*(1-'Invoer warmte'!$G$10)</f>
        <v>85680</v>
      </c>
      <c r="BJ117" s="100">
        <f>SUM(BJ112:BJ116)*(1-'Invoer warmte'!$G$10)</f>
        <v>85680</v>
      </c>
      <c r="BK117" s="100">
        <f>SUM(BK112:BK116)*(1-'Invoer warmte'!$G$10)</f>
        <v>85680</v>
      </c>
      <c r="BL117" s="100">
        <f>SUM(BL112:BL116)*(1-'Invoer warmte'!$G$10)</f>
        <v>85680</v>
      </c>
      <c r="BM117" s="100">
        <f>SUM(BM112:BM116)*(1-'Invoer warmte'!$G$10)</f>
        <v>85680</v>
      </c>
      <c r="BN117" s="100">
        <f>SUM(BN112:BN116)*(1-'Invoer warmte'!$G$10)</f>
        <v>85680</v>
      </c>
      <c r="BO117" s="100">
        <f>SUM(BO112:BO116)*(1-'Invoer warmte'!$G$10)</f>
        <v>85680</v>
      </c>
    </row>
  </sheetData>
  <phoneticPr fontId="46" type="noConversion"/>
  <conditionalFormatting sqref="G75:G87">
    <cfRule type="colorScale" priority="12">
      <colorScale>
        <cfvo type="formula" val="&quot;Klopt met max aantal woningen&quot;"/>
        <cfvo type="formula" val="&quot;Klopt niet met max aantal woningen&quot;"/>
        <color rgb="FF00B050"/>
        <color rgb="FFFF0000"/>
      </colorScale>
    </cfRule>
    <cfRule type="colorScale" priority="16">
      <colorScale>
        <cfvo type="formula" val="&quot;&quot;&quot;Klopt met max aantal woningen&quot;&quot;&quot;"/>
        <cfvo type="formula" val="&quot;&quot;&quot;Klopt niet met max aantal woningen&quot;&quot;&quot;"/>
        <color rgb="FF00B050"/>
        <color rgb="FFFF0000"/>
      </colorScale>
    </cfRule>
    <cfRule type="colorScale" priority="17">
      <colorScale>
        <cfvo type="formula" val="&quot;&quot;&quot;Klopt met max aantal woningen&quot;&quot;&quot;"/>
        <cfvo type="formula" val="&quot;&quot;&quot;Klopt niet met max aantal woningen&quot;&quot;&quot;"/>
        <color rgb="FF00B050"/>
        <color rgb="FFFF0000"/>
      </colorScale>
    </cfRule>
    <cfRule type="colorScale" priority="18">
      <colorScale>
        <cfvo type="formula" val="&quot;&quot;&quot;Klopt met max aantal woningen&quot;&quot;&quot;"/>
        <cfvo type="formula" val="&quot;&quot;&quot;Klopt niet met max aantal woningen&quot;&quot;&quot;"/>
        <color rgb="FF00B050"/>
        <color rgb="FFFF0000"/>
      </colorScale>
    </cfRule>
  </conditionalFormatting>
  <conditionalFormatting sqref="G91:G96">
    <cfRule type="colorScale" priority="13">
      <colorScale>
        <cfvo type="formula" val="&quot;&quot;&quot;Klopt met max aantal woningen&quot;&quot;&quot;"/>
        <cfvo type="formula" val="&quot;&quot;&quot;Klopt niet met max aantal woningen&quot;&quot;&quot;"/>
        <color rgb="FF00B050"/>
        <color rgb="FFFF0000"/>
      </colorScale>
    </cfRule>
    <cfRule type="colorScale" priority="14">
      <colorScale>
        <cfvo type="formula" val="&quot;&quot;&quot;Klopt met max aantal woningen&quot;&quot;&quot;"/>
        <cfvo type="formula" val="&quot;&quot;&quot;Klopt niet met max aantal woningen&quot;&quot;&quot;"/>
        <color rgb="FF00B050"/>
        <color rgb="FFFF0000"/>
      </colorScale>
    </cfRule>
    <cfRule type="colorScale" priority="15">
      <colorScale>
        <cfvo type="formula" val="&quot;&quot;&quot;Klopt met max aantal woningen&quot;&quot;&quot;"/>
        <cfvo type="formula" val="&quot;&quot;&quot;Klopt niet met max aantal woningen&quot;&quot;&quot;"/>
        <color rgb="FF00B050"/>
        <color rgb="FFFF0000"/>
      </colorScale>
    </cfRule>
  </conditionalFormatting>
  <conditionalFormatting sqref="G97">
    <cfRule type="colorScale" priority="8">
      <colorScale>
        <cfvo type="formula" val="&quot;Klopt met max aantal woningen&quot;"/>
        <cfvo type="formula" val="&quot;Klopt niet met max aantal woningen&quot;"/>
        <color rgb="FF00B050"/>
        <color rgb="FFFF0000"/>
      </colorScale>
    </cfRule>
    <cfRule type="colorScale" priority="9">
      <colorScale>
        <cfvo type="formula" val="&quot;&quot;&quot;Klopt met max aantal woningen&quot;&quot;&quot;"/>
        <cfvo type="formula" val="&quot;&quot;&quot;Klopt niet met max aantal woningen&quot;&quot;&quot;"/>
        <color rgb="FF00B050"/>
        <color rgb="FFFF0000"/>
      </colorScale>
    </cfRule>
    <cfRule type="colorScale" priority="10">
      <colorScale>
        <cfvo type="formula" val="&quot;&quot;&quot;Klopt met max aantal woningen&quot;&quot;&quot;"/>
        <cfvo type="formula" val="&quot;&quot;&quot;Klopt niet met max aantal woningen&quot;&quot;&quot;"/>
        <color rgb="FF00B050"/>
        <color rgb="FFFF0000"/>
      </colorScale>
    </cfRule>
    <cfRule type="colorScale" priority="11">
      <colorScale>
        <cfvo type="formula" val="&quot;&quot;&quot;Klopt met max aantal woningen&quot;&quot;&quot;"/>
        <cfvo type="formula" val="&quot;&quot;&quot;Klopt niet met max aantal woningen&quot;&quot;&quot;"/>
        <color rgb="FF00B050"/>
        <color rgb="FFFF0000"/>
      </colorScale>
    </cfRule>
  </conditionalFormatting>
  <conditionalFormatting sqref="G75:G85">
    <cfRule type="containsText" dxfId="11" priority="2" operator="containsText" text="Klopt met max aantal woningen">
      <formula>NOT(ISERROR(SEARCH("Klopt met max aantal woningen",G75)))</formula>
    </cfRule>
  </conditionalFormatting>
  <conditionalFormatting sqref="G91:G95">
    <cfRule type="containsText" dxfId="10" priority="1" operator="containsText" text="Klopt met max aantal gebouwen">
      <formula>NOT(ISERROR(SEARCH("Klopt met max aantal gebouwen",G91)))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CDDFF8C-BAD7-4176-ACAD-63983E26A883}">
          <x14:formula1>
            <xm:f>Disclaimers!$E$27:$E$32</xm:f>
          </x14:formula1>
          <xm:sqref>G17:G23 G24:G27</xm:sqref>
        </x14:dataValidation>
        <x14:dataValidation type="list" allowBlank="1" showInputMessage="1" showErrorMessage="1" xr:uid="{53CF9567-4638-47C2-8259-F6B129D374A3}">
          <x14:formula1>
            <xm:f>Disclaimers!$F$30:$F$31</xm:f>
          </x14:formula1>
          <xm:sqref>H17:H27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9192-CCA1-4297-ADEF-40D515D469A4}">
  <sheetPr>
    <tabColor theme="7" tint="0.79998168889431442"/>
  </sheetPr>
  <dimension ref="A2:BN305"/>
  <sheetViews>
    <sheetView topLeftCell="B207" zoomScale="84" zoomScaleNormal="84" workbookViewId="0">
      <selection activeCell="G155" sqref="G155"/>
    </sheetView>
  </sheetViews>
  <sheetFormatPr defaultRowHeight="14.5" x14ac:dyDescent="0.35"/>
  <cols>
    <col min="1" max="2" width="1.54296875" customWidth="1"/>
    <col min="3" max="3" width="3.54296875" customWidth="1"/>
    <col min="4" max="4" width="1.54296875" customWidth="1"/>
    <col min="5" max="5" width="43.81640625" customWidth="1"/>
    <col min="7" max="7" width="16" customWidth="1"/>
    <col min="8" max="8" width="15.54296875" bestFit="1" customWidth="1"/>
    <col min="9" max="9" width="20.1796875" bestFit="1" customWidth="1"/>
    <col min="10" max="10" width="13.08984375" bestFit="1" customWidth="1"/>
    <col min="11" max="11" width="11" customWidth="1"/>
    <col min="12" max="12" width="11.453125" customWidth="1"/>
    <col min="13" max="13" width="11.26953125" customWidth="1"/>
    <col min="14" max="14" width="11.54296875" customWidth="1"/>
    <col min="15" max="21" width="12.26953125" bestFit="1" customWidth="1"/>
    <col min="22" max="22" width="14" bestFit="1" customWidth="1"/>
    <col min="23" max="66" width="12.26953125" bestFit="1" customWidth="1"/>
  </cols>
  <sheetData>
    <row r="2" spans="1:66" s="125" customFormat="1" ht="38.5" x14ac:dyDescent="0.85">
      <c r="A2" s="93" t="s">
        <v>327</v>
      </c>
    </row>
    <row r="3" spans="1:66" x14ac:dyDescent="0.35">
      <c r="A3" s="124" t="s">
        <v>320</v>
      </c>
    </row>
    <row r="4" spans="1:66" s="97" customFormat="1" x14ac:dyDescent="0.35">
      <c r="A4" s="99" t="s">
        <v>328</v>
      </c>
      <c r="G4" s="99"/>
      <c r="M4" s="85"/>
      <c r="N4" s="85"/>
    </row>
    <row r="5" spans="1:66" x14ac:dyDescent="0.35">
      <c r="M5" s="19"/>
      <c r="N5" s="19"/>
    </row>
    <row r="6" spans="1:66" x14ac:dyDescent="0.35">
      <c r="C6" s="5" t="s">
        <v>92</v>
      </c>
      <c r="D6" s="2"/>
      <c r="E6" s="2"/>
      <c r="G6" s="1" t="s">
        <v>91</v>
      </c>
      <c r="M6" s="19"/>
      <c r="N6" s="19"/>
    </row>
    <row r="7" spans="1:66" x14ac:dyDescent="0.35">
      <c r="C7" s="2"/>
      <c r="D7" s="2"/>
      <c r="E7" s="31" t="s">
        <v>93</v>
      </c>
      <c r="G7" s="131">
        <v>20</v>
      </c>
    </row>
    <row r="8" spans="1:66" x14ac:dyDescent="0.35">
      <c r="C8" s="2"/>
      <c r="D8" s="2"/>
      <c r="E8" s="31"/>
      <c r="G8" s="132">
        <f>'Invoer warmte'!$G$7</f>
        <v>2025</v>
      </c>
      <c r="H8" s="132">
        <f t="shared" ref="H8:AM8" si="0">G8+1</f>
        <v>2026</v>
      </c>
      <c r="I8" s="132">
        <f t="shared" si="0"/>
        <v>2027</v>
      </c>
      <c r="J8" s="132">
        <f t="shared" si="0"/>
        <v>2028</v>
      </c>
      <c r="K8" s="132">
        <f t="shared" si="0"/>
        <v>2029</v>
      </c>
      <c r="L8" s="132">
        <f t="shared" si="0"/>
        <v>2030</v>
      </c>
      <c r="M8" s="132">
        <f t="shared" si="0"/>
        <v>2031</v>
      </c>
      <c r="N8" s="132">
        <f t="shared" si="0"/>
        <v>2032</v>
      </c>
      <c r="O8" s="132">
        <f t="shared" si="0"/>
        <v>2033</v>
      </c>
      <c r="P8" s="132">
        <f t="shared" si="0"/>
        <v>2034</v>
      </c>
      <c r="Q8" s="132">
        <f t="shared" si="0"/>
        <v>2035</v>
      </c>
      <c r="R8" s="132">
        <f t="shared" si="0"/>
        <v>2036</v>
      </c>
      <c r="S8" s="132">
        <f t="shared" si="0"/>
        <v>2037</v>
      </c>
      <c r="T8" s="132">
        <f t="shared" si="0"/>
        <v>2038</v>
      </c>
      <c r="U8" s="132">
        <f t="shared" si="0"/>
        <v>2039</v>
      </c>
      <c r="V8" s="132">
        <f t="shared" si="0"/>
        <v>2040</v>
      </c>
      <c r="W8" s="132">
        <f t="shared" si="0"/>
        <v>2041</v>
      </c>
      <c r="X8" s="132">
        <f t="shared" si="0"/>
        <v>2042</v>
      </c>
      <c r="Y8" s="132">
        <f t="shared" si="0"/>
        <v>2043</v>
      </c>
      <c r="Z8" s="132">
        <f t="shared" si="0"/>
        <v>2044</v>
      </c>
      <c r="AA8" s="132">
        <f t="shared" si="0"/>
        <v>2045</v>
      </c>
      <c r="AB8" s="132">
        <f t="shared" si="0"/>
        <v>2046</v>
      </c>
      <c r="AC8" s="132">
        <f t="shared" si="0"/>
        <v>2047</v>
      </c>
      <c r="AD8" s="132">
        <f t="shared" si="0"/>
        <v>2048</v>
      </c>
      <c r="AE8" s="132">
        <f t="shared" si="0"/>
        <v>2049</v>
      </c>
      <c r="AF8" s="132">
        <f t="shared" si="0"/>
        <v>2050</v>
      </c>
      <c r="AG8" s="132">
        <f t="shared" si="0"/>
        <v>2051</v>
      </c>
      <c r="AH8" s="132">
        <f t="shared" si="0"/>
        <v>2052</v>
      </c>
      <c r="AI8" s="132">
        <f t="shared" si="0"/>
        <v>2053</v>
      </c>
      <c r="AJ8" s="132">
        <f t="shared" si="0"/>
        <v>2054</v>
      </c>
      <c r="AK8" s="132">
        <f t="shared" si="0"/>
        <v>2055</v>
      </c>
      <c r="AL8" s="132">
        <f t="shared" si="0"/>
        <v>2056</v>
      </c>
      <c r="AM8" s="132">
        <f t="shared" si="0"/>
        <v>2057</v>
      </c>
      <c r="AN8" s="132">
        <f t="shared" ref="AN8:BN8" si="1">AM8+1</f>
        <v>2058</v>
      </c>
      <c r="AO8" s="132">
        <f t="shared" si="1"/>
        <v>2059</v>
      </c>
      <c r="AP8" s="132">
        <f t="shared" si="1"/>
        <v>2060</v>
      </c>
      <c r="AQ8" s="132">
        <f t="shared" si="1"/>
        <v>2061</v>
      </c>
      <c r="AR8" s="132">
        <f t="shared" si="1"/>
        <v>2062</v>
      </c>
      <c r="AS8" s="132">
        <f t="shared" si="1"/>
        <v>2063</v>
      </c>
      <c r="AT8" s="132">
        <f t="shared" si="1"/>
        <v>2064</v>
      </c>
      <c r="AU8" s="132">
        <f t="shared" si="1"/>
        <v>2065</v>
      </c>
      <c r="AV8" s="132">
        <f t="shared" si="1"/>
        <v>2066</v>
      </c>
      <c r="AW8" s="132">
        <f t="shared" si="1"/>
        <v>2067</v>
      </c>
      <c r="AX8" s="132">
        <f t="shared" si="1"/>
        <v>2068</v>
      </c>
      <c r="AY8" s="132">
        <f t="shared" si="1"/>
        <v>2069</v>
      </c>
      <c r="AZ8" s="132">
        <f t="shared" si="1"/>
        <v>2070</v>
      </c>
      <c r="BA8" s="132">
        <f t="shared" si="1"/>
        <v>2071</v>
      </c>
      <c r="BB8" s="132">
        <f t="shared" si="1"/>
        <v>2072</v>
      </c>
      <c r="BC8" s="132">
        <f t="shared" si="1"/>
        <v>2073</v>
      </c>
      <c r="BD8" s="132">
        <f t="shared" si="1"/>
        <v>2074</v>
      </c>
      <c r="BE8" s="132">
        <f t="shared" si="1"/>
        <v>2075</v>
      </c>
      <c r="BF8" s="132">
        <f t="shared" si="1"/>
        <v>2076</v>
      </c>
      <c r="BG8" s="132">
        <f t="shared" si="1"/>
        <v>2077</v>
      </c>
      <c r="BH8" s="132">
        <f t="shared" si="1"/>
        <v>2078</v>
      </c>
      <c r="BI8" s="132">
        <f t="shared" si="1"/>
        <v>2079</v>
      </c>
      <c r="BJ8" s="132">
        <f t="shared" si="1"/>
        <v>2080</v>
      </c>
      <c r="BK8" s="132">
        <f t="shared" si="1"/>
        <v>2081</v>
      </c>
      <c r="BL8" s="132">
        <f t="shared" si="1"/>
        <v>2082</v>
      </c>
      <c r="BM8" s="132">
        <f t="shared" si="1"/>
        <v>2083</v>
      </c>
      <c r="BN8" s="132">
        <f t="shared" si="1"/>
        <v>2084</v>
      </c>
    </row>
    <row r="9" spans="1:66" x14ac:dyDescent="0.35">
      <c r="C9" s="2"/>
      <c r="D9" s="2"/>
      <c r="E9" s="33" t="s">
        <v>94</v>
      </c>
      <c r="G9" s="89">
        <v>0</v>
      </c>
      <c r="H9" s="89">
        <v>0</v>
      </c>
      <c r="I9" s="89">
        <v>0</v>
      </c>
      <c r="J9" s="89">
        <v>0</v>
      </c>
      <c r="K9" s="89">
        <v>0</v>
      </c>
      <c r="L9" s="89">
        <v>0</v>
      </c>
      <c r="M9" s="89">
        <v>0</v>
      </c>
      <c r="N9" s="89">
        <v>0</v>
      </c>
      <c r="O9" s="89">
        <v>0</v>
      </c>
      <c r="P9" s="89">
        <v>0</v>
      </c>
      <c r="Q9" s="89">
        <v>0</v>
      </c>
      <c r="R9" s="89">
        <v>0</v>
      </c>
      <c r="S9" s="89">
        <v>0</v>
      </c>
      <c r="T9" s="89">
        <v>0</v>
      </c>
      <c r="U9" s="89">
        <v>0</v>
      </c>
      <c r="V9" s="89">
        <v>0</v>
      </c>
      <c r="W9" s="89">
        <v>0</v>
      </c>
      <c r="X9" s="89">
        <v>0</v>
      </c>
      <c r="Y9" s="89">
        <v>0</v>
      </c>
      <c r="Z9" s="89">
        <v>0</v>
      </c>
      <c r="AA9" s="89">
        <v>0</v>
      </c>
      <c r="AB9" s="89">
        <v>0</v>
      </c>
      <c r="AC9" s="89">
        <v>0</v>
      </c>
      <c r="AD9" s="89">
        <v>0</v>
      </c>
      <c r="AE9" s="89">
        <v>0</v>
      </c>
      <c r="AF9" s="89">
        <v>0</v>
      </c>
      <c r="AG9" s="89">
        <v>0</v>
      </c>
      <c r="AH9" s="89">
        <v>0</v>
      </c>
      <c r="AI9" s="89">
        <v>0</v>
      </c>
      <c r="AJ9" s="89">
        <v>0</v>
      </c>
      <c r="AK9" s="89">
        <v>0</v>
      </c>
      <c r="AL9" s="89">
        <v>0</v>
      </c>
      <c r="AM9" s="89">
        <v>0</v>
      </c>
      <c r="AN9" s="89">
        <v>0</v>
      </c>
      <c r="AO9" s="89">
        <v>0</v>
      </c>
      <c r="AP9" s="89">
        <v>0</v>
      </c>
      <c r="AQ9" s="89">
        <v>0</v>
      </c>
      <c r="AR9" s="89">
        <v>0</v>
      </c>
      <c r="AS9" s="89">
        <v>0</v>
      </c>
      <c r="AT9" s="89">
        <v>0</v>
      </c>
      <c r="AU9" s="89">
        <v>0</v>
      </c>
      <c r="AV9" s="89">
        <v>0</v>
      </c>
      <c r="AW9" s="89">
        <v>0</v>
      </c>
      <c r="AX9" s="89">
        <v>0</v>
      </c>
      <c r="AY9" s="89">
        <v>0</v>
      </c>
      <c r="AZ9" s="89">
        <v>0</v>
      </c>
      <c r="BA9" s="89">
        <v>0</v>
      </c>
      <c r="BB9" s="89">
        <v>0</v>
      </c>
      <c r="BC9" s="89">
        <v>0</v>
      </c>
      <c r="BD9" s="89">
        <v>0</v>
      </c>
      <c r="BE9" s="89">
        <v>0</v>
      </c>
      <c r="BF9" s="89">
        <v>0</v>
      </c>
      <c r="BG9" s="89">
        <v>0</v>
      </c>
      <c r="BH9" s="89">
        <v>0</v>
      </c>
      <c r="BI9" s="89">
        <v>0</v>
      </c>
      <c r="BJ9" s="89">
        <v>0</v>
      </c>
      <c r="BK9" s="89">
        <v>0</v>
      </c>
      <c r="BL9" s="89">
        <v>0</v>
      </c>
      <c r="BM9" s="89">
        <v>0</v>
      </c>
      <c r="BN9" s="89">
        <v>0</v>
      </c>
    </row>
    <row r="10" spans="1:66" x14ac:dyDescent="0.35">
      <c r="C10" s="2"/>
      <c r="D10" s="2"/>
      <c r="E10" s="2" t="s">
        <v>95</v>
      </c>
      <c r="G10" s="131">
        <v>4000000</v>
      </c>
      <c r="H10" s="131">
        <v>0</v>
      </c>
      <c r="I10" s="131">
        <v>0</v>
      </c>
      <c r="J10" s="131">
        <v>0</v>
      </c>
      <c r="K10" s="131">
        <v>0</v>
      </c>
      <c r="L10" s="131">
        <v>0</v>
      </c>
      <c r="M10" s="131">
        <v>0</v>
      </c>
      <c r="N10" s="131">
        <v>0</v>
      </c>
      <c r="O10" s="131">
        <v>0</v>
      </c>
      <c r="P10" s="131">
        <v>0</v>
      </c>
      <c r="Q10" s="131">
        <v>0</v>
      </c>
      <c r="R10" s="131">
        <v>0</v>
      </c>
      <c r="S10" s="131">
        <v>0</v>
      </c>
      <c r="T10" s="131">
        <v>0</v>
      </c>
      <c r="U10" s="131">
        <v>0</v>
      </c>
      <c r="V10" s="131">
        <f>10%*G10</f>
        <v>400000</v>
      </c>
      <c r="W10" s="131">
        <v>0</v>
      </c>
      <c r="X10" s="131">
        <v>0</v>
      </c>
      <c r="Y10" s="131">
        <v>0</v>
      </c>
      <c r="Z10" s="131">
        <v>0</v>
      </c>
      <c r="AA10" s="131">
        <v>0</v>
      </c>
      <c r="AB10" s="131">
        <v>0</v>
      </c>
      <c r="AC10" s="131">
        <v>0</v>
      </c>
      <c r="AD10" s="131">
        <v>0</v>
      </c>
      <c r="AE10" s="131">
        <v>0</v>
      </c>
      <c r="AF10" s="131">
        <v>0</v>
      </c>
      <c r="AG10" s="131">
        <v>0</v>
      </c>
      <c r="AH10" s="131">
        <v>0</v>
      </c>
      <c r="AI10" s="131">
        <v>0</v>
      </c>
      <c r="AJ10" s="131">
        <v>0</v>
      </c>
      <c r="AK10" s="131">
        <v>0</v>
      </c>
      <c r="AL10" s="131">
        <v>0</v>
      </c>
      <c r="AM10" s="131">
        <v>0</v>
      </c>
      <c r="AN10" s="131">
        <v>0</v>
      </c>
      <c r="AO10" s="131">
        <v>0</v>
      </c>
      <c r="AP10" s="131">
        <v>0</v>
      </c>
      <c r="AQ10" s="131">
        <v>0</v>
      </c>
      <c r="AR10" s="131">
        <v>0</v>
      </c>
      <c r="AS10" s="131">
        <v>0</v>
      </c>
      <c r="AT10" s="131">
        <v>0</v>
      </c>
      <c r="AU10" s="131">
        <v>0</v>
      </c>
      <c r="AV10" s="131">
        <v>0</v>
      </c>
      <c r="AW10" s="131">
        <v>0</v>
      </c>
      <c r="AX10" s="131">
        <v>0</v>
      </c>
      <c r="AY10" s="131">
        <v>0</v>
      </c>
      <c r="AZ10" s="131">
        <v>0</v>
      </c>
      <c r="BA10" s="131">
        <v>0</v>
      </c>
      <c r="BB10" s="131">
        <v>0</v>
      </c>
      <c r="BC10" s="131">
        <v>0</v>
      </c>
      <c r="BD10" s="131">
        <v>0</v>
      </c>
      <c r="BE10" s="131">
        <v>0</v>
      </c>
      <c r="BF10" s="131">
        <v>0</v>
      </c>
      <c r="BG10" s="131">
        <v>0</v>
      </c>
      <c r="BH10" s="131">
        <v>0</v>
      </c>
      <c r="BI10" s="131">
        <v>0</v>
      </c>
      <c r="BJ10" s="131">
        <v>0</v>
      </c>
      <c r="BK10" s="131">
        <v>0</v>
      </c>
      <c r="BL10" s="131">
        <v>0</v>
      </c>
      <c r="BM10" s="131">
        <v>0</v>
      </c>
      <c r="BN10" s="131">
        <v>0</v>
      </c>
    </row>
    <row r="11" spans="1:66" x14ac:dyDescent="0.35">
      <c r="C11" s="2"/>
      <c r="D11" s="2"/>
      <c r="E11" s="2" t="s">
        <v>96</v>
      </c>
      <c r="G11" s="131">
        <v>0</v>
      </c>
      <c r="H11" s="131">
        <v>0</v>
      </c>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1">
        <v>0</v>
      </c>
      <c r="AA11" s="131">
        <v>0</v>
      </c>
      <c r="AB11" s="131">
        <v>0</v>
      </c>
      <c r="AC11" s="131">
        <v>0</v>
      </c>
      <c r="AD11" s="131">
        <v>0</v>
      </c>
      <c r="AE11" s="131">
        <v>0</v>
      </c>
      <c r="AF11" s="131">
        <v>0</v>
      </c>
      <c r="AG11" s="131">
        <v>0</v>
      </c>
      <c r="AH11" s="131">
        <v>0</v>
      </c>
      <c r="AI11" s="131">
        <v>0</v>
      </c>
      <c r="AJ11" s="131">
        <v>0</v>
      </c>
      <c r="AK11" s="131">
        <v>0</v>
      </c>
      <c r="AL11" s="131">
        <v>0</v>
      </c>
      <c r="AM11" s="131">
        <v>0</v>
      </c>
      <c r="AN11" s="131">
        <v>0</v>
      </c>
      <c r="AO11" s="131">
        <v>0</v>
      </c>
      <c r="AP11" s="131">
        <v>0</v>
      </c>
      <c r="AQ11" s="131">
        <v>0</v>
      </c>
      <c r="AR11" s="131">
        <v>0</v>
      </c>
      <c r="AS11" s="131">
        <v>0</v>
      </c>
      <c r="AT11" s="131">
        <v>0</v>
      </c>
      <c r="AU11" s="131">
        <v>0</v>
      </c>
      <c r="AV11" s="131">
        <v>0</v>
      </c>
      <c r="AW11" s="131">
        <v>0</v>
      </c>
      <c r="AX11" s="131">
        <v>0</v>
      </c>
      <c r="AY11" s="131">
        <v>0</v>
      </c>
      <c r="AZ11" s="131">
        <v>0</v>
      </c>
      <c r="BA11" s="131">
        <v>0</v>
      </c>
      <c r="BB11" s="131">
        <v>0</v>
      </c>
      <c r="BC11" s="131">
        <v>0</v>
      </c>
      <c r="BD11" s="131">
        <v>0</v>
      </c>
      <c r="BE11" s="131">
        <v>0</v>
      </c>
      <c r="BF11" s="131">
        <v>0</v>
      </c>
      <c r="BG11" s="131">
        <v>0</v>
      </c>
      <c r="BH11" s="131">
        <v>0</v>
      </c>
      <c r="BI11" s="131">
        <v>0</v>
      </c>
      <c r="BJ11" s="131">
        <v>0</v>
      </c>
      <c r="BK11" s="131">
        <v>0</v>
      </c>
      <c r="BL11" s="131">
        <v>0</v>
      </c>
      <c r="BM11" s="131">
        <v>0</v>
      </c>
      <c r="BN11" s="131">
        <v>0</v>
      </c>
    </row>
    <row r="12" spans="1:66" x14ac:dyDescent="0.35">
      <c r="C12" s="2"/>
      <c r="D12" s="2"/>
      <c r="E12" s="2" t="s">
        <v>97</v>
      </c>
      <c r="G12" s="131">
        <v>0</v>
      </c>
      <c r="H12" s="131">
        <v>0</v>
      </c>
      <c r="I12" s="131">
        <v>0</v>
      </c>
      <c r="J12" s="131">
        <v>0</v>
      </c>
      <c r="K12" s="131">
        <v>0</v>
      </c>
      <c r="L12" s="131">
        <v>0</v>
      </c>
      <c r="M12" s="131">
        <v>0</v>
      </c>
      <c r="N12" s="131">
        <v>0</v>
      </c>
      <c r="O12" s="131">
        <v>0</v>
      </c>
      <c r="P12" s="131">
        <v>0</v>
      </c>
      <c r="Q12" s="131">
        <v>0</v>
      </c>
      <c r="R12" s="131">
        <v>0</v>
      </c>
      <c r="S12" s="131">
        <v>0</v>
      </c>
      <c r="T12" s="131">
        <v>0</v>
      </c>
      <c r="U12" s="131">
        <v>0</v>
      </c>
      <c r="V12" s="131">
        <v>0</v>
      </c>
      <c r="W12" s="131">
        <v>0</v>
      </c>
      <c r="X12" s="131">
        <v>0</v>
      </c>
      <c r="Y12" s="131">
        <v>0</v>
      </c>
      <c r="Z12" s="131">
        <v>0</v>
      </c>
      <c r="AA12" s="131">
        <v>0</v>
      </c>
      <c r="AB12" s="131">
        <v>0</v>
      </c>
      <c r="AC12" s="131">
        <v>0</v>
      </c>
      <c r="AD12" s="131">
        <v>0</v>
      </c>
      <c r="AE12" s="131">
        <v>0</v>
      </c>
      <c r="AF12" s="131">
        <v>0</v>
      </c>
      <c r="AG12" s="131">
        <v>0</v>
      </c>
      <c r="AH12" s="131">
        <v>0</v>
      </c>
      <c r="AI12" s="131">
        <v>0</v>
      </c>
      <c r="AJ12" s="131">
        <v>0</v>
      </c>
      <c r="AK12" s="131">
        <v>0</v>
      </c>
      <c r="AL12" s="131">
        <v>0</v>
      </c>
      <c r="AM12" s="131">
        <v>0</v>
      </c>
      <c r="AN12" s="131">
        <v>0</v>
      </c>
      <c r="AO12" s="131">
        <v>0</v>
      </c>
      <c r="AP12" s="131">
        <v>0</v>
      </c>
      <c r="AQ12" s="131">
        <v>0</v>
      </c>
      <c r="AR12" s="131">
        <v>0</v>
      </c>
      <c r="AS12" s="131">
        <v>0</v>
      </c>
      <c r="AT12" s="131">
        <v>0</v>
      </c>
      <c r="AU12" s="131">
        <v>0</v>
      </c>
      <c r="AV12" s="131">
        <v>0</v>
      </c>
      <c r="AW12" s="131">
        <v>0</v>
      </c>
      <c r="AX12" s="131">
        <v>0</v>
      </c>
      <c r="AY12" s="131">
        <v>0</v>
      </c>
      <c r="AZ12" s="131">
        <v>0</v>
      </c>
      <c r="BA12" s="131">
        <v>0</v>
      </c>
      <c r="BB12" s="131">
        <v>0</v>
      </c>
      <c r="BC12" s="131">
        <v>0</v>
      </c>
      <c r="BD12" s="131">
        <v>0</v>
      </c>
      <c r="BE12" s="131">
        <v>0</v>
      </c>
      <c r="BF12" s="131">
        <v>0</v>
      </c>
      <c r="BG12" s="131">
        <v>0</v>
      </c>
      <c r="BH12" s="131">
        <v>0</v>
      </c>
      <c r="BI12" s="131">
        <v>0</v>
      </c>
      <c r="BJ12" s="131">
        <v>0</v>
      </c>
      <c r="BK12" s="131">
        <v>0</v>
      </c>
      <c r="BL12" s="131">
        <v>0</v>
      </c>
      <c r="BM12" s="131">
        <v>0</v>
      </c>
      <c r="BN12" s="131">
        <v>0</v>
      </c>
    </row>
    <row r="13" spans="1:66" x14ac:dyDescent="0.35">
      <c r="C13" s="2"/>
      <c r="D13" s="2"/>
      <c r="E13" s="2" t="s">
        <v>98</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1">
        <v>0</v>
      </c>
      <c r="AD13" s="131">
        <v>0</v>
      </c>
      <c r="AE13" s="131">
        <v>0</v>
      </c>
      <c r="AF13" s="131">
        <v>0</v>
      </c>
      <c r="AG13" s="131">
        <v>0</v>
      </c>
      <c r="AH13" s="131">
        <v>0</v>
      </c>
      <c r="AI13" s="131">
        <v>0</v>
      </c>
      <c r="AJ13" s="131">
        <v>0</v>
      </c>
      <c r="AK13" s="131">
        <v>0</v>
      </c>
      <c r="AL13" s="131">
        <v>0</v>
      </c>
      <c r="AM13" s="131">
        <v>0</v>
      </c>
      <c r="AN13" s="131">
        <v>0</v>
      </c>
      <c r="AO13" s="131">
        <v>0</v>
      </c>
      <c r="AP13" s="131">
        <v>0</v>
      </c>
      <c r="AQ13" s="131">
        <v>0</v>
      </c>
      <c r="AR13" s="131">
        <v>0</v>
      </c>
      <c r="AS13" s="131">
        <v>0</v>
      </c>
      <c r="AT13" s="131">
        <v>0</v>
      </c>
      <c r="AU13" s="131">
        <v>0</v>
      </c>
      <c r="AV13" s="131">
        <v>0</v>
      </c>
      <c r="AW13" s="131">
        <v>0</v>
      </c>
      <c r="AX13" s="131">
        <v>0</v>
      </c>
      <c r="AY13" s="131">
        <v>0</v>
      </c>
      <c r="AZ13" s="131">
        <v>0</v>
      </c>
      <c r="BA13" s="131">
        <v>0</v>
      </c>
      <c r="BB13" s="131">
        <v>0</v>
      </c>
      <c r="BC13" s="131">
        <v>0</v>
      </c>
      <c r="BD13" s="131">
        <v>0</v>
      </c>
      <c r="BE13" s="131">
        <v>0</v>
      </c>
      <c r="BF13" s="131">
        <v>0</v>
      </c>
      <c r="BG13" s="131">
        <v>0</v>
      </c>
      <c r="BH13" s="131">
        <v>0</v>
      </c>
      <c r="BI13" s="131">
        <v>0</v>
      </c>
      <c r="BJ13" s="131">
        <v>0</v>
      </c>
      <c r="BK13" s="131">
        <v>0</v>
      </c>
      <c r="BL13" s="131">
        <v>0</v>
      </c>
      <c r="BM13" s="131">
        <v>0</v>
      </c>
      <c r="BN13" s="131">
        <v>0</v>
      </c>
    </row>
    <row r="14" spans="1:66" x14ac:dyDescent="0.35">
      <c r="C14" s="2"/>
      <c r="D14" s="2"/>
      <c r="E14" s="30" t="s">
        <v>99</v>
      </c>
      <c r="F14" s="18"/>
      <c r="G14" s="131">
        <v>0</v>
      </c>
      <c r="H14" s="131">
        <v>0</v>
      </c>
      <c r="I14" s="131">
        <v>0</v>
      </c>
      <c r="J14" s="131">
        <v>0</v>
      </c>
      <c r="K14" s="131">
        <v>0</v>
      </c>
      <c r="L14" s="131">
        <v>0</v>
      </c>
      <c r="M14" s="131">
        <v>0</v>
      </c>
      <c r="N14" s="131">
        <v>0</v>
      </c>
      <c r="O14" s="131">
        <v>0</v>
      </c>
      <c r="P14" s="131">
        <v>0</v>
      </c>
      <c r="Q14" s="131">
        <v>0</v>
      </c>
      <c r="R14" s="131">
        <v>0</v>
      </c>
      <c r="S14" s="131">
        <v>0</v>
      </c>
      <c r="T14" s="131">
        <v>0</v>
      </c>
      <c r="U14" s="131">
        <v>0</v>
      </c>
      <c r="V14" s="131">
        <v>0</v>
      </c>
      <c r="W14" s="131">
        <v>0</v>
      </c>
      <c r="X14" s="131">
        <v>0</v>
      </c>
      <c r="Y14" s="131">
        <v>0</v>
      </c>
      <c r="Z14" s="131">
        <v>0</v>
      </c>
      <c r="AA14" s="131">
        <v>0</v>
      </c>
      <c r="AB14" s="131">
        <v>0</v>
      </c>
      <c r="AC14" s="131">
        <v>0</v>
      </c>
      <c r="AD14" s="131">
        <v>0</v>
      </c>
      <c r="AE14" s="131">
        <v>0</v>
      </c>
      <c r="AF14" s="131">
        <v>0</v>
      </c>
      <c r="AG14" s="131">
        <v>0</v>
      </c>
      <c r="AH14" s="131">
        <v>0</v>
      </c>
      <c r="AI14" s="131">
        <v>0</v>
      </c>
      <c r="AJ14" s="131">
        <v>0</v>
      </c>
      <c r="AK14" s="131">
        <v>0</v>
      </c>
      <c r="AL14" s="131">
        <v>0</v>
      </c>
      <c r="AM14" s="131">
        <v>0</v>
      </c>
      <c r="AN14" s="131">
        <v>0</v>
      </c>
      <c r="AO14" s="131">
        <v>0</v>
      </c>
      <c r="AP14" s="131">
        <v>0</v>
      </c>
      <c r="AQ14" s="131">
        <v>0</v>
      </c>
      <c r="AR14" s="131">
        <v>0</v>
      </c>
      <c r="AS14" s="131">
        <v>0</v>
      </c>
      <c r="AT14" s="131">
        <v>0</v>
      </c>
      <c r="AU14" s="131">
        <v>0</v>
      </c>
      <c r="AV14" s="131">
        <v>0</v>
      </c>
      <c r="AW14" s="131">
        <v>0</v>
      </c>
      <c r="AX14" s="131">
        <v>0</v>
      </c>
      <c r="AY14" s="131">
        <v>0</v>
      </c>
      <c r="AZ14" s="131">
        <v>0</v>
      </c>
      <c r="BA14" s="131">
        <v>0</v>
      </c>
      <c r="BB14" s="131">
        <v>0</v>
      </c>
      <c r="BC14" s="131">
        <v>0</v>
      </c>
      <c r="BD14" s="131">
        <v>0</v>
      </c>
      <c r="BE14" s="131">
        <v>0</v>
      </c>
      <c r="BF14" s="131">
        <v>0</v>
      </c>
      <c r="BG14" s="131">
        <v>0</v>
      </c>
      <c r="BH14" s="131">
        <v>0</v>
      </c>
      <c r="BI14" s="131">
        <v>0</v>
      </c>
      <c r="BJ14" s="131">
        <v>0</v>
      </c>
      <c r="BK14" s="131">
        <v>0</v>
      </c>
      <c r="BL14" s="131">
        <v>0</v>
      </c>
      <c r="BM14" s="131">
        <v>0</v>
      </c>
      <c r="BN14" s="131">
        <v>0</v>
      </c>
    </row>
    <row r="15" spans="1:66" x14ac:dyDescent="0.35">
      <c r="C15" s="2"/>
      <c r="D15" s="2"/>
      <c r="E15" s="3" t="s">
        <v>100</v>
      </c>
      <c r="G15" s="36">
        <f t="shared" ref="G15:AL15" si="2">SUM(G10:G14)+$G$7*G9</f>
        <v>4000000</v>
      </c>
      <c r="H15" s="36">
        <f t="shared" si="2"/>
        <v>0</v>
      </c>
      <c r="I15" s="36">
        <f t="shared" si="2"/>
        <v>0</v>
      </c>
      <c r="J15" s="36">
        <f t="shared" si="2"/>
        <v>0</v>
      </c>
      <c r="K15" s="36">
        <f t="shared" si="2"/>
        <v>0</v>
      </c>
      <c r="L15" s="36">
        <f t="shared" si="2"/>
        <v>0</v>
      </c>
      <c r="M15" s="36">
        <f t="shared" si="2"/>
        <v>0</v>
      </c>
      <c r="N15" s="36">
        <f t="shared" si="2"/>
        <v>0</v>
      </c>
      <c r="O15" s="36">
        <f t="shared" si="2"/>
        <v>0</v>
      </c>
      <c r="P15" s="36">
        <f t="shared" si="2"/>
        <v>0</v>
      </c>
      <c r="Q15" s="36">
        <f t="shared" si="2"/>
        <v>0</v>
      </c>
      <c r="R15" s="36">
        <f t="shared" si="2"/>
        <v>0</v>
      </c>
      <c r="S15" s="36">
        <f t="shared" si="2"/>
        <v>0</v>
      </c>
      <c r="T15" s="36">
        <f t="shared" si="2"/>
        <v>0</v>
      </c>
      <c r="U15" s="36">
        <f t="shared" si="2"/>
        <v>0</v>
      </c>
      <c r="V15" s="36">
        <f t="shared" si="2"/>
        <v>400000</v>
      </c>
      <c r="W15" s="36">
        <f t="shared" si="2"/>
        <v>0</v>
      </c>
      <c r="X15" s="36">
        <f t="shared" si="2"/>
        <v>0</v>
      </c>
      <c r="Y15" s="36">
        <f t="shared" si="2"/>
        <v>0</v>
      </c>
      <c r="Z15" s="36">
        <f t="shared" si="2"/>
        <v>0</v>
      </c>
      <c r="AA15" s="36">
        <f t="shared" si="2"/>
        <v>0</v>
      </c>
      <c r="AB15" s="36">
        <f t="shared" si="2"/>
        <v>0</v>
      </c>
      <c r="AC15" s="36">
        <f t="shared" si="2"/>
        <v>0</v>
      </c>
      <c r="AD15" s="36">
        <f t="shared" si="2"/>
        <v>0</v>
      </c>
      <c r="AE15" s="36">
        <f t="shared" si="2"/>
        <v>0</v>
      </c>
      <c r="AF15" s="36">
        <f t="shared" si="2"/>
        <v>0</v>
      </c>
      <c r="AG15" s="36">
        <f t="shared" si="2"/>
        <v>0</v>
      </c>
      <c r="AH15" s="36">
        <f t="shared" si="2"/>
        <v>0</v>
      </c>
      <c r="AI15" s="36">
        <f t="shared" si="2"/>
        <v>0</v>
      </c>
      <c r="AJ15" s="36">
        <f t="shared" si="2"/>
        <v>0</v>
      </c>
      <c r="AK15" s="36">
        <f t="shared" si="2"/>
        <v>0</v>
      </c>
      <c r="AL15" s="36">
        <f t="shared" si="2"/>
        <v>0</v>
      </c>
      <c r="AM15" s="36">
        <f t="shared" ref="AM15:BN15" si="3">SUM(AM10:AM14)+$G$7*AM9</f>
        <v>0</v>
      </c>
      <c r="AN15" s="36">
        <f t="shared" si="3"/>
        <v>0</v>
      </c>
      <c r="AO15" s="36">
        <f t="shared" si="3"/>
        <v>0</v>
      </c>
      <c r="AP15" s="36">
        <f t="shared" si="3"/>
        <v>0</v>
      </c>
      <c r="AQ15" s="36">
        <f t="shared" si="3"/>
        <v>0</v>
      </c>
      <c r="AR15" s="36">
        <f t="shared" si="3"/>
        <v>0</v>
      </c>
      <c r="AS15" s="36">
        <f t="shared" si="3"/>
        <v>0</v>
      </c>
      <c r="AT15" s="36">
        <f t="shared" si="3"/>
        <v>0</v>
      </c>
      <c r="AU15" s="36">
        <f t="shared" si="3"/>
        <v>0</v>
      </c>
      <c r="AV15" s="36">
        <f t="shared" si="3"/>
        <v>0</v>
      </c>
      <c r="AW15" s="36">
        <f t="shared" si="3"/>
        <v>0</v>
      </c>
      <c r="AX15" s="36">
        <f t="shared" si="3"/>
        <v>0</v>
      </c>
      <c r="AY15" s="36">
        <f t="shared" si="3"/>
        <v>0</v>
      </c>
      <c r="AZ15" s="36">
        <f t="shared" si="3"/>
        <v>0</v>
      </c>
      <c r="BA15" s="36">
        <f t="shared" si="3"/>
        <v>0</v>
      </c>
      <c r="BB15" s="36">
        <f t="shared" si="3"/>
        <v>0</v>
      </c>
      <c r="BC15" s="36">
        <f t="shared" si="3"/>
        <v>0</v>
      </c>
      <c r="BD15" s="36">
        <f t="shared" si="3"/>
        <v>0</v>
      </c>
      <c r="BE15" s="36">
        <f t="shared" si="3"/>
        <v>0</v>
      </c>
      <c r="BF15" s="36">
        <f t="shared" si="3"/>
        <v>0</v>
      </c>
      <c r="BG15" s="36">
        <f t="shared" si="3"/>
        <v>0</v>
      </c>
      <c r="BH15" s="36">
        <f t="shared" si="3"/>
        <v>0</v>
      </c>
      <c r="BI15" s="36">
        <f t="shared" si="3"/>
        <v>0</v>
      </c>
      <c r="BJ15" s="36">
        <f t="shared" si="3"/>
        <v>0</v>
      </c>
      <c r="BK15" s="36">
        <f t="shared" si="3"/>
        <v>0</v>
      </c>
      <c r="BL15" s="36">
        <f t="shared" si="3"/>
        <v>0</v>
      </c>
      <c r="BM15" s="36">
        <f t="shared" si="3"/>
        <v>0</v>
      </c>
      <c r="BN15" s="36">
        <f t="shared" si="3"/>
        <v>0</v>
      </c>
    </row>
    <row r="16" spans="1:66" x14ac:dyDescent="0.35">
      <c r="C16" s="2"/>
      <c r="D16" s="2"/>
      <c r="E16" s="2"/>
    </row>
    <row r="17" spans="3:66" x14ac:dyDescent="0.35">
      <c r="C17" s="5" t="s">
        <v>101</v>
      </c>
      <c r="D17" s="2"/>
      <c r="E17" s="2"/>
    </row>
    <row r="18" spans="3:66" x14ac:dyDescent="0.35">
      <c r="C18" s="5"/>
      <c r="D18" s="2"/>
      <c r="E18" s="31" t="s">
        <v>102</v>
      </c>
      <c r="G18" s="131">
        <v>20</v>
      </c>
    </row>
    <row r="19" spans="3:66" x14ac:dyDescent="0.35">
      <c r="C19" s="5"/>
      <c r="D19" s="2"/>
      <c r="E19" s="31"/>
      <c r="G19" s="132">
        <f>'Invoer warmte'!$G$7</f>
        <v>2025</v>
      </c>
      <c r="H19" s="132">
        <f t="shared" ref="H19:AM19" si="4">G19+1</f>
        <v>2026</v>
      </c>
      <c r="I19" s="132">
        <f t="shared" si="4"/>
        <v>2027</v>
      </c>
      <c r="J19" s="132">
        <f t="shared" si="4"/>
        <v>2028</v>
      </c>
      <c r="K19" s="132">
        <f t="shared" si="4"/>
        <v>2029</v>
      </c>
      <c r="L19" s="132">
        <f t="shared" si="4"/>
        <v>2030</v>
      </c>
      <c r="M19" s="132">
        <f t="shared" si="4"/>
        <v>2031</v>
      </c>
      <c r="N19" s="132">
        <f t="shared" si="4"/>
        <v>2032</v>
      </c>
      <c r="O19" s="132">
        <f t="shared" si="4"/>
        <v>2033</v>
      </c>
      <c r="P19" s="132">
        <f t="shared" si="4"/>
        <v>2034</v>
      </c>
      <c r="Q19" s="132">
        <f t="shared" si="4"/>
        <v>2035</v>
      </c>
      <c r="R19" s="132">
        <f t="shared" si="4"/>
        <v>2036</v>
      </c>
      <c r="S19" s="132">
        <f t="shared" si="4"/>
        <v>2037</v>
      </c>
      <c r="T19" s="132">
        <f t="shared" si="4"/>
        <v>2038</v>
      </c>
      <c r="U19" s="132">
        <f t="shared" si="4"/>
        <v>2039</v>
      </c>
      <c r="V19" s="132">
        <f t="shared" si="4"/>
        <v>2040</v>
      </c>
      <c r="W19" s="132">
        <f t="shared" si="4"/>
        <v>2041</v>
      </c>
      <c r="X19" s="132">
        <f t="shared" si="4"/>
        <v>2042</v>
      </c>
      <c r="Y19" s="132">
        <f t="shared" si="4"/>
        <v>2043</v>
      </c>
      <c r="Z19" s="132">
        <f t="shared" si="4"/>
        <v>2044</v>
      </c>
      <c r="AA19" s="132">
        <f t="shared" si="4"/>
        <v>2045</v>
      </c>
      <c r="AB19" s="132">
        <f t="shared" si="4"/>
        <v>2046</v>
      </c>
      <c r="AC19" s="132">
        <f t="shared" si="4"/>
        <v>2047</v>
      </c>
      <c r="AD19" s="132">
        <f t="shared" si="4"/>
        <v>2048</v>
      </c>
      <c r="AE19" s="132">
        <f t="shared" si="4"/>
        <v>2049</v>
      </c>
      <c r="AF19" s="132">
        <f t="shared" si="4"/>
        <v>2050</v>
      </c>
      <c r="AG19" s="132">
        <f t="shared" si="4"/>
        <v>2051</v>
      </c>
      <c r="AH19" s="132">
        <f t="shared" si="4"/>
        <v>2052</v>
      </c>
      <c r="AI19" s="132">
        <f t="shared" si="4"/>
        <v>2053</v>
      </c>
      <c r="AJ19" s="132">
        <f t="shared" si="4"/>
        <v>2054</v>
      </c>
      <c r="AK19" s="132">
        <f t="shared" si="4"/>
        <v>2055</v>
      </c>
      <c r="AL19" s="132">
        <f t="shared" si="4"/>
        <v>2056</v>
      </c>
      <c r="AM19" s="132">
        <f t="shared" si="4"/>
        <v>2057</v>
      </c>
      <c r="AN19" s="132">
        <f t="shared" ref="AN19:BN19" si="5">AM19+1</f>
        <v>2058</v>
      </c>
      <c r="AO19" s="132">
        <f t="shared" si="5"/>
        <v>2059</v>
      </c>
      <c r="AP19" s="132">
        <f t="shared" si="5"/>
        <v>2060</v>
      </c>
      <c r="AQ19" s="132">
        <f t="shared" si="5"/>
        <v>2061</v>
      </c>
      <c r="AR19" s="132">
        <f t="shared" si="5"/>
        <v>2062</v>
      </c>
      <c r="AS19" s="132">
        <f t="shared" si="5"/>
        <v>2063</v>
      </c>
      <c r="AT19" s="132">
        <f t="shared" si="5"/>
        <v>2064</v>
      </c>
      <c r="AU19" s="132">
        <f t="shared" si="5"/>
        <v>2065</v>
      </c>
      <c r="AV19" s="132">
        <f t="shared" si="5"/>
        <v>2066</v>
      </c>
      <c r="AW19" s="132">
        <f t="shared" si="5"/>
        <v>2067</v>
      </c>
      <c r="AX19" s="132">
        <f t="shared" si="5"/>
        <v>2068</v>
      </c>
      <c r="AY19" s="132">
        <f t="shared" si="5"/>
        <v>2069</v>
      </c>
      <c r="AZ19" s="132">
        <f t="shared" si="5"/>
        <v>2070</v>
      </c>
      <c r="BA19" s="132">
        <f t="shared" si="5"/>
        <v>2071</v>
      </c>
      <c r="BB19" s="132">
        <f t="shared" si="5"/>
        <v>2072</v>
      </c>
      <c r="BC19" s="132">
        <f t="shared" si="5"/>
        <v>2073</v>
      </c>
      <c r="BD19" s="132">
        <f t="shared" si="5"/>
        <v>2074</v>
      </c>
      <c r="BE19" s="132">
        <f t="shared" si="5"/>
        <v>2075</v>
      </c>
      <c r="BF19" s="132">
        <f t="shared" si="5"/>
        <v>2076</v>
      </c>
      <c r="BG19" s="132">
        <f t="shared" si="5"/>
        <v>2077</v>
      </c>
      <c r="BH19" s="132">
        <f t="shared" si="5"/>
        <v>2078</v>
      </c>
      <c r="BI19" s="132">
        <f t="shared" si="5"/>
        <v>2079</v>
      </c>
      <c r="BJ19" s="132">
        <f t="shared" si="5"/>
        <v>2080</v>
      </c>
      <c r="BK19" s="132">
        <f t="shared" si="5"/>
        <v>2081</v>
      </c>
      <c r="BL19" s="132">
        <f t="shared" si="5"/>
        <v>2082</v>
      </c>
      <c r="BM19" s="132">
        <f t="shared" si="5"/>
        <v>2083</v>
      </c>
      <c r="BN19" s="132">
        <f t="shared" si="5"/>
        <v>2084</v>
      </c>
    </row>
    <row r="20" spans="3:66" x14ac:dyDescent="0.35">
      <c r="C20" s="5"/>
      <c r="D20" s="2"/>
      <c r="E20" s="33" t="s">
        <v>94</v>
      </c>
      <c r="G20" s="89">
        <v>0</v>
      </c>
      <c r="H20" s="89">
        <v>0</v>
      </c>
      <c r="I20" s="89">
        <v>0</v>
      </c>
      <c r="J20" s="89">
        <v>0</v>
      </c>
      <c r="K20" s="89">
        <v>0</v>
      </c>
      <c r="L20" s="89">
        <v>0</v>
      </c>
      <c r="M20" s="89">
        <v>0</v>
      </c>
      <c r="N20" s="89">
        <v>0</v>
      </c>
      <c r="O20" s="89">
        <v>0</v>
      </c>
      <c r="P20" s="89">
        <v>0</v>
      </c>
      <c r="Q20" s="89">
        <v>0</v>
      </c>
      <c r="R20" s="89">
        <v>0</v>
      </c>
      <c r="S20" s="89">
        <v>0</v>
      </c>
      <c r="T20" s="89">
        <v>0</v>
      </c>
      <c r="U20" s="89">
        <v>0</v>
      </c>
      <c r="V20" s="89">
        <v>0</v>
      </c>
      <c r="W20" s="89">
        <v>0</v>
      </c>
      <c r="X20" s="89">
        <v>0</v>
      </c>
      <c r="Y20" s="89">
        <v>0</v>
      </c>
      <c r="Z20" s="89">
        <v>0</v>
      </c>
      <c r="AA20" s="89">
        <v>0</v>
      </c>
      <c r="AB20" s="89">
        <v>0</v>
      </c>
      <c r="AC20" s="89">
        <v>0</v>
      </c>
      <c r="AD20" s="89">
        <v>0</v>
      </c>
      <c r="AE20" s="89">
        <v>0</v>
      </c>
      <c r="AF20" s="89">
        <v>0</v>
      </c>
      <c r="AG20" s="89">
        <v>0</v>
      </c>
      <c r="AH20" s="89">
        <v>0</v>
      </c>
      <c r="AI20" s="89">
        <v>0</v>
      </c>
      <c r="AJ20" s="89">
        <v>0</v>
      </c>
      <c r="AK20" s="89">
        <v>0</v>
      </c>
      <c r="AL20" s="89">
        <v>0</v>
      </c>
      <c r="AM20" s="89">
        <v>0</v>
      </c>
      <c r="AN20" s="89">
        <v>0</v>
      </c>
      <c r="AO20" s="89">
        <v>0</v>
      </c>
      <c r="AP20" s="89">
        <v>0</v>
      </c>
      <c r="AQ20" s="89">
        <v>0</v>
      </c>
      <c r="AR20" s="89">
        <v>0</v>
      </c>
      <c r="AS20" s="89">
        <v>0</v>
      </c>
      <c r="AT20" s="89">
        <v>0</v>
      </c>
      <c r="AU20" s="89">
        <v>0</v>
      </c>
      <c r="AV20" s="89">
        <v>0</v>
      </c>
      <c r="AW20" s="89">
        <v>0</v>
      </c>
      <c r="AX20" s="89">
        <v>0</v>
      </c>
      <c r="AY20" s="89">
        <v>0</v>
      </c>
      <c r="AZ20" s="89">
        <v>0</v>
      </c>
      <c r="BA20" s="89">
        <v>0</v>
      </c>
      <c r="BB20" s="89">
        <v>0</v>
      </c>
      <c r="BC20" s="89">
        <v>0</v>
      </c>
      <c r="BD20" s="89">
        <v>0</v>
      </c>
      <c r="BE20" s="89">
        <v>0</v>
      </c>
      <c r="BF20" s="89">
        <v>0</v>
      </c>
      <c r="BG20" s="89">
        <v>0</v>
      </c>
      <c r="BH20" s="89">
        <v>0</v>
      </c>
      <c r="BI20" s="89">
        <v>0</v>
      </c>
      <c r="BJ20" s="89">
        <v>0</v>
      </c>
      <c r="BK20" s="89">
        <v>0</v>
      </c>
      <c r="BL20" s="89">
        <v>0</v>
      </c>
      <c r="BM20" s="89">
        <v>0</v>
      </c>
      <c r="BN20" s="89">
        <v>0</v>
      </c>
    </row>
    <row r="21" spans="3:66" x14ac:dyDescent="0.35">
      <c r="C21" s="2"/>
      <c r="D21" s="2"/>
      <c r="E21" s="2" t="s">
        <v>103</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0</v>
      </c>
      <c r="AB21" s="131">
        <v>0</v>
      </c>
      <c r="AC21" s="131">
        <v>0</v>
      </c>
      <c r="AD21" s="131">
        <v>0</v>
      </c>
      <c r="AE21" s="131">
        <v>0</v>
      </c>
      <c r="AF21" s="131">
        <v>0</v>
      </c>
      <c r="AG21" s="131">
        <v>0</v>
      </c>
      <c r="AH21" s="131">
        <v>0</v>
      </c>
      <c r="AI21" s="131">
        <v>0</v>
      </c>
      <c r="AJ21" s="131">
        <v>0</v>
      </c>
      <c r="AK21" s="131">
        <v>0</v>
      </c>
      <c r="AL21" s="131">
        <v>0</v>
      </c>
      <c r="AM21" s="131">
        <v>0</v>
      </c>
      <c r="AN21" s="131">
        <v>0</v>
      </c>
      <c r="AO21" s="131">
        <v>0</v>
      </c>
      <c r="AP21" s="131">
        <v>0</v>
      </c>
      <c r="AQ21" s="131">
        <v>0</v>
      </c>
      <c r="AR21" s="131">
        <v>0</v>
      </c>
      <c r="AS21" s="131">
        <v>0</v>
      </c>
      <c r="AT21" s="131">
        <v>0</v>
      </c>
      <c r="AU21" s="131">
        <v>0</v>
      </c>
      <c r="AV21" s="131">
        <v>0</v>
      </c>
      <c r="AW21" s="131">
        <v>0</v>
      </c>
      <c r="AX21" s="131">
        <v>0</v>
      </c>
      <c r="AY21" s="131">
        <v>0</v>
      </c>
      <c r="AZ21" s="131">
        <v>0</v>
      </c>
      <c r="BA21" s="131">
        <v>0</v>
      </c>
      <c r="BB21" s="131">
        <v>0</v>
      </c>
      <c r="BC21" s="131">
        <v>0</v>
      </c>
      <c r="BD21" s="131">
        <v>0</v>
      </c>
      <c r="BE21" s="131">
        <v>0</v>
      </c>
      <c r="BF21" s="131">
        <v>0</v>
      </c>
      <c r="BG21" s="131">
        <v>0</v>
      </c>
      <c r="BH21" s="131">
        <v>0</v>
      </c>
      <c r="BI21" s="131">
        <v>0</v>
      </c>
      <c r="BJ21" s="131">
        <v>0</v>
      </c>
      <c r="BK21" s="131">
        <v>0</v>
      </c>
      <c r="BL21" s="131">
        <v>0</v>
      </c>
      <c r="BM21" s="131">
        <v>0</v>
      </c>
      <c r="BN21" s="131">
        <v>0</v>
      </c>
    </row>
    <row r="22" spans="3:66" x14ac:dyDescent="0.35">
      <c r="C22" s="2"/>
      <c r="D22" s="2"/>
      <c r="E22" s="2" t="s">
        <v>97</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v>0</v>
      </c>
      <c r="AB22" s="131">
        <v>0</v>
      </c>
      <c r="AC22" s="131">
        <v>0</v>
      </c>
      <c r="AD22" s="131">
        <v>0</v>
      </c>
      <c r="AE22" s="131">
        <v>0</v>
      </c>
      <c r="AF22" s="131">
        <v>0</v>
      </c>
      <c r="AG22" s="131">
        <v>0</v>
      </c>
      <c r="AH22" s="131">
        <v>0</v>
      </c>
      <c r="AI22" s="131">
        <v>0</v>
      </c>
      <c r="AJ22" s="131">
        <v>0</v>
      </c>
      <c r="AK22" s="131">
        <v>0</v>
      </c>
      <c r="AL22" s="131">
        <v>0</v>
      </c>
      <c r="AM22" s="131">
        <v>0</v>
      </c>
      <c r="AN22" s="131">
        <v>0</v>
      </c>
      <c r="AO22" s="131">
        <v>0</v>
      </c>
      <c r="AP22" s="131">
        <v>0</v>
      </c>
      <c r="AQ22" s="131">
        <v>0</v>
      </c>
      <c r="AR22" s="131">
        <v>0</v>
      </c>
      <c r="AS22" s="131">
        <v>0</v>
      </c>
      <c r="AT22" s="131">
        <v>0</v>
      </c>
      <c r="AU22" s="131">
        <v>0</v>
      </c>
      <c r="AV22" s="131">
        <v>0</v>
      </c>
      <c r="AW22" s="131">
        <v>0</v>
      </c>
      <c r="AX22" s="131">
        <v>0</v>
      </c>
      <c r="AY22" s="131">
        <v>0</v>
      </c>
      <c r="AZ22" s="131">
        <v>0</v>
      </c>
      <c r="BA22" s="131">
        <v>0</v>
      </c>
      <c r="BB22" s="131">
        <v>0</v>
      </c>
      <c r="BC22" s="131">
        <v>0</v>
      </c>
      <c r="BD22" s="131">
        <v>0</v>
      </c>
      <c r="BE22" s="131">
        <v>0</v>
      </c>
      <c r="BF22" s="131">
        <v>0</v>
      </c>
      <c r="BG22" s="131">
        <v>0</v>
      </c>
      <c r="BH22" s="131">
        <v>0</v>
      </c>
      <c r="BI22" s="131">
        <v>0</v>
      </c>
      <c r="BJ22" s="131">
        <v>0</v>
      </c>
      <c r="BK22" s="131">
        <v>0</v>
      </c>
      <c r="BL22" s="131">
        <v>0</v>
      </c>
      <c r="BM22" s="131">
        <v>0</v>
      </c>
      <c r="BN22" s="131">
        <v>0</v>
      </c>
    </row>
    <row r="23" spans="3:66" x14ac:dyDescent="0.35">
      <c r="C23" s="2"/>
      <c r="D23" s="2"/>
      <c r="E23" s="2" t="s">
        <v>104</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v>0</v>
      </c>
      <c r="AB23" s="131">
        <v>0</v>
      </c>
      <c r="AC23" s="131">
        <v>0</v>
      </c>
      <c r="AD23" s="131">
        <v>0</v>
      </c>
      <c r="AE23" s="131">
        <v>0</v>
      </c>
      <c r="AF23" s="131">
        <v>0</v>
      </c>
      <c r="AG23" s="131">
        <v>0</v>
      </c>
      <c r="AH23" s="131">
        <v>0</v>
      </c>
      <c r="AI23" s="131">
        <v>0</v>
      </c>
      <c r="AJ23" s="131">
        <v>0</v>
      </c>
      <c r="AK23" s="131">
        <v>0</v>
      </c>
      <c r="AL23" s="131">
        <v>0</v>
      </c>
      <c r="AM23" s="131">
        <v>0</v>
      </c>
      <c r="AN23" s="131">
        <v>0</v>
      </c>
      <c r="AO23" s="131">
        <v>0</v>
      </c>
      <c r="AP23" s="131">
        <v>0</v>
      </c>
      <c r="AQ23" s="131">
        <v>0</v>
      </c>
      <c r="AR23" s="131">
        <v>0</v>
      </c>
      <c r="AS23" s="131">
        <v>0</v>
      </c>
      <c r="AT23" s="131">
        <v>0</v>
      </c>
      <c r="AU23" s="131">
        <v>0</v>
      </c>
      <c r="AV23" s="131">
        <v>0</v>
      </c>
      <c r="AW23" s="131">
        <v>0</v>
      </c>
      <c r="AX23" s="131">
        <v>0</v>
      </c>
      <c r="AY23" s="131">
        <v>0</v>
      </c>
      <c r="AZ23" s="131">
        <v>0</v>
      </c>
      <c r="BA23" s="131">
        <v>0</v>
      </c>
      <c r="BB23" s="131">
        <v>0</v>
      </c>
      <c r="BC23" s="131">
        <v>0</v>
      </c>
      <c r="BD23" s="131">
        <v>0</v>
      </c>
      <c r="BE23" s="131">
        <v>0</v>
      </c>
      <c r="BF23" s="131">
        <v>0</v>
      </c>
      <c r="BG23" s="131">
        <v>0</v>
      </c>
      <c r="BH23" s="131">
        <v>0</v>
      </c>
      <c r="BI23" s="131">
        <v>0</v>
      </c>
      <c r="BJ23" s="131">
        <v>0</v>
      </c>
      <c r="BK23" s="131">
        <v>0</v>
      </c>
      <c r="BL23" s="131">
        <v>0</v>
      </c>
      <c r="BM23" s="131">
        <v>0</v>
      </c>
      <c r="BN23" s="131">
        <v>0</v>
      </c>
    </row>
    <row r="24" spans="3:66" x14ac:dyDescent="0.35">
      <c r="C24" s="2"/>
      <c r="D24" s="2"/>
      <c r="E24" s="2" t="s">
        <v>105</v>
      </c>
      <c r="G24" s="131">
        <v>0</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c r="AA24" s="131">
        <v>0</v>
      </c>
      <c r="AB24" s="131">
        <v>0</v>
      </c>
      <c r="AC24" s="131">
        <v>0</v>
      </c>
      <c r="AD24" s="131">
        <v>0</v>
      </c>
      <c r="AE24" s="131">
        <v>0</v>
      </c>
      <c r="AF24" s="131">
        <v>0</v>
      </c>
      <c r="AG24" s="131">
        <v>0</v>
      </c>
      <c r="AH24" s="131">
        <v>0</v>
      </c>
      <c r="AI24" s="131">
        <v>0</v>
      </c>
      <c r="AJ24" s="131">
        <v>0</v>
      </c>
      <c r="AK24" s="131">
        <v>0</v>
      </c>
      <c r="AL24" s="131">
        <v>0</v>
      </c>
      <c r="AM24" s="131">
        <v>0</v>
      </c>
      <c r="AN24" s="131">
        <v>0</v>
      </c>
      <c r="AO24" s="131">
        <v>0</v>
      </c>
      <c r="AP24" s="131">
        <v>0</v>
      </c>
      <c r="AQ24" s="131">
        <v>0</v>
      </c>
      <c r="AR24" s="131">
        <v>0</v>
      </c>
      <c r="AS24" s="131">
        <v>0</v>
      </c>
      <c r="AT24" s="131">
        <v>0</v>
      </c>
      <c r="AU24" s="131">
        <v>0</v>
      </c>
      <c r="AV24" s="131">
        <v>0</v>
      </c>
      <c r="AW24" s="131">
        <v>0</v>
      </c>
      <c r="AX24" s="131">
        <v>0</v>
      </c>
      <c r="AY24" s="131">
        <v>0</v>
      </c>
      <c r="AZ24" s="131">
        <v>0</v>
      </c>
      <c r="BA24" s="131">
        <v>0</v>
      </c>
      <c r="BB24" s="131">
        <v>0</v>
      </c>
      <c r="BC24" s="131">
        <v>0</v>
      </c>
      <c r="BD24" s="131">
        <v>0</v>
      </c>
      <c r="BE24" s="131">
        <v>0</v>
      </c>
      <c r="BF24" s="131">
        <v>0</v>
      </c>
      <c r="BG24" s="131">
        <v>0</v>
      </c>
      <c r="BH24" s="131">
        <v>0</v>
      </c>
      <c r="BI24" s="131">
        <v>0</v>
      </c>
      <c r="BJ24" s="131">
        <v>0</v>
      </c>
      <c r="BK24" s="131">
        <v>0</v>
      </c>
      <c r="BL24" s="131">
        <v>0</v>
      </c>
      <c r="BM24" s="131">
        <v>0</v>
      </c>
      <c r="BN24" s="131">
        <v>0</v>
      </c>
    </row>
    <row r="25" spans="3:66" x14ac:dyDescent="0.35">
      <c r="C25" s="2"/>
      <c r="D25" s="2"/>
      <c r="E25" s="2" t="s">
        <v>106</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1">
        <v>0</v>
      </c>
      <c r="AD25" s="131">
        <v>0</v>
      </c>
      <c r="AE25" s="131">
        <v>0</v>
      </c>
      <c r="AF25" s="131">
        <v>0</v>
      </c>
      <c r="AG25" s="131">
        <v>0</v>
      </c>
      <c r="AH25" s="131">
        <v>0</v>
      </c>
      <c r="AI25" s="131">
        <v>0</v>
      </c>
      <c r="AJ25" s="131">
        <v>0</v>
      </c>
      <c r="AK25" s="131">
        <v>0</v>
      </c>
      <c r="AL25" s="131">
        <v>0</v>
      </c>
      <c r="AM25" s="131">
        <v>0</v>
      </c>
      <c r="AN25" s="131">
        <v>0</v>
      </c>
      <c r="AO25" s="131">
        <v>0</v>
      </c>
      <c r="AP25" s="131">
        <v>0</v>
      </c>
      <c r="AQ25" s="131">
        <v>0</v>
      </c>
      <c r="AR25" s="131">
        <v>0</v>
      </c>
      <c r="AS25" s="131">
        <v>0</v>
      </c>
      <c r="AT25" s="131">
        <v>0</v>
      </c>
      <c r="AU25" s="131">
        <v>0</v>
      </c>
      <c r="AV25" s="131">
        <v>0</v>
      </c>
      <c r="AW25" s="131">
        <v>0</v>
      </c>
      <c r="AX25" s="131">
        <v>0</v>
      </c>
      <c r="AY25" s="131">
        <v>0</v>
      </c>
      <c r="AZ25" s="131">
        <v>0</v>
      </c>
      <c r="BA25" s="131">
        <v>0</v>
      </c>
      <c r="BB25" s="131">
        <v>0</v>
      </c>
      <c r="BC25" s="131">
        <v>0</v>
      </c>
      <c r="BD25" s="131">
        <v>0</v>
      </c>
      <c r="BE25" s="131">
        <v>0</v>
      </c>
      <c r="BF25" s="131">
        <v>0</v>
      </c>
      <c r="BG25" s="131">
        <v>0</v>
      </c>
      <c r="BH25" s="131">
        <v>0</v>
      </c>
      <c r="BI25" s="131">
        <v>0</v>
      </c>
      <c r="BJ25" s="131">
        <v>0</v>
      </c>
      <c r="BK25" s="131">
        <v>0</v>
      </c>
      <c r="BL25" s="131">
        <v>0</v>
      </c>
      <c r="BM25" s="131">
        <v>0</v>
      </c>
      <c r="BN25" s="131">
        <v>0</v>
      </c>
    </row>
    <row r="26" spans="3:66" x14ac:dyDescent="0.35">
      <c r="C26" s="2"/>
      <c r="D26" s="2"/>
      <c r="E26" s="30" t="s">
        <v>107</v>
      </c>
      <c r="F26" s="18"/>
      <c r="G26" s="131">
        <v>0</v>
      </c>
      <c r="H26" s="131">
        <v>0</v>
      </c>
      <c r="I26" s="131">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1">
        <v>0</v>
      </c>
      <c r="AD26" s="131">
        <v>0</v>
      </c>
      <c r="AE26" s="131">
        <v>0</v>
      </c>
      <c r="AF26" s="131">
        <v>0</v>
      </c>
      <c r="AG26" s="131">
        <v>0</v>
      </c>
      <c r="AH26" s="131">
        <v>0</v>
      </c>
      <c r="AI26" s="131">
        <v>0</v>
      </c>
      <c r="AJ26" s="131">
        <v>0</v>
      </c>
      <c r="AK26" s="131">
        <v>0</v>
      </c>
      <c r="AL26" s="131">
        <v>0</v>
      </c>
      <c r="AM26" s="131">
        <v>0</v>
      </c>
      <c r="AN26" s="131">
        <v>0</v>
      </c>
      <c r="AO26" s="131">
        <v>0</v>
      </c>
      <c r="AP26" s="131">
        <v>0</v>
      </c>
      <c r="AQ26" s="131">
        <v>0</v>
      </c>
      <c r="AR26" s="131">
        <v>0</v>
      </c>
      <c r="AS26" s="131">
        <v>0</v>
      </c>
      <c r="AT26" s="131">
        <v>0</v>
      </c>
      <c r="AU26" s="131">
        <v>0</v>
      </c>
      <c r="AV26" s="131">
        <v>0</v>
      </c>
      <c r="AW26" s="131">
        <v>0</v>
      </c>
      <c r="AX26" s="131">
        <v>0</v>
      </c>
      <c r="AY26" s="131">
        <v>0</v>
      </c>
      <c r="AZ26" s="131">
        <v>0</v>
      </c>
      <c r="BA26" s="131">
        <v>0</v>
      </c>
      <c r="BB26" s="131">
        <v>0</v>
      </c>
      <c r="BC26" s="131">
        <v>0</v>
      </c>
      <c r="BD26" s="131">
        <v>0</v>
      </c>
      <c r="BE26" s="131">
        <v>0</v>
      </c>
      <c r="BF26" s="131">
        <v>0</v>
      </c>
      <c r="BG26" s="131">
        <v>0</v>
      </c>
      <c r="BH26" s="131">
        <v>0</v>
      </c>
      <c r="BI26" s="131">
        <v>0</v>
      </c>
      <c r="BJ26" s="131">
        <v>0</v>
      </c>
      <c r="BK26" s="131">
        <v>0</v>
      </c>
      <c r="BL26" s="131">
        <v>0</v>
      </c>
      <c r="BM26" s="131">
        <v>0</v>
      </c>
      <c r="BN26" s="131">
        <v>0</v>
      </c>
    </row>
    <row r="27" spans="3:66" x14ac:dyDescent="0.35">
      <c r="C27" s="2"/>
      <c r="D27" s="2"/>
      <c r="E27" s="3" t="s">
        <v>100</v>
      </c>
      <c r="G27" s="36">
        <f t="shared" ref="G27:AL27" si="6">SUM(G21:G26)+$G$18*G20</f>
        <v>0</v>
      </c>
      <c r="H27" s="36">
        <f t="shared" si="6"/>
        <v>0</v>
      </c>
      <c r="I27" s="36">
        <f t="shared" si="6"/>
        <v>0</v>
      </c>
      <c r="J27" s="36">
        <f t="shared" si="6"/>
        <v>0</v>
      </c>
      <c r="K27" s="36">
        <f t="shared" si="6"/>
        <v>0</v>
      </c>
      <c r="L27" s="36">
        <f t="shared" si="6"/>
        <v>0</v>
      </c>
      <c r="M27" s="36">
        <f t="shared" si="6"/>
        <v>0</v>
      </c>
      <c r="N27" s="36">
        <f t="shared" si="6"/>
        <v>0</v>
      </c>
      <c r="O27" s="36">
        <f t="shared" si="6"/>
        <v>0</v>
      </c>
      <c r="P27" s="36">
        <f t="shared" si="6"/>
        <v>0</v>
      </c>
      <c r="Q27" s="36">
        <f t="shared" si="6"/>
        <v>0</v>
      </c>
      <c r="R27" s="36">
        <f t="shared" si="6"/>
        <v>0</v>
      </c>
      <c r="S27" s="36">
        <f t="shared" si="6"/>
        <v>0</v>
      </c>
      <c r="T27" s="36">
        <f t="shared" si="6"/>
        <v>0</v>
      </c>
      <c r="U27" s="36">
        <f t="shared" si="6"/>
        <v>0</v>
      </c>
      <c r="V27" s="36">
        <f t="shared" si="6"/>
        <v>0</v>
      </c>
      <c r="W27" s="36">
        <f t="shared" si="6"/>
        <v>0</v>
      </c>
      <c r="X27" s="36">
        <f t="shared" si="6"/>
        <v>0</v>
      </c>
      <c r="Y27" s="36">
        <f t="shared" si="6"/>
        <v>0</v>
      </c>
      <c r="Z27" s="36">
        <f t="shared" si="6"/>
        <v>0</v>
      </c>
      <c r="AA27" s="36">
        <f t="shared" si="6"/>
        <v>0</v>
      </c>
      <c r="AB27" s="36">
        <f t="shared" si="6"/>
        <v>0</v>
      </c>
      <c r="AC27" s="36">
        <f t="shared" si="6"/>
        <v>0</v>
      </c>
      <c r="AD27" s="36">
        <f t="shared" si="6"/>
        <v>0</v>
      </c>
      <c r="AE27" s="36">
        <f t="shared" si="6"/>
        <v>0</v>
      </c>
      <c r="AF27" s="36">
        <f t="shared" si="6"/>
        <v>0</v>
      </c>
      <c r="AG27" s="36">
        <f t="shared" si="6"/>
        <v>0</v>
      </c>
      <c r="AH27" s="36">
        <f t="shared" si="6"/>
        <v>0</v>
      </c>
      <c r="AI27" s="36">
        <f t="shared" si="6"/>
        <v>0</v>
      </c>
      <c r="AJ27" s="36">
        <f t="shared" si="6"/>
        <v>0</v>
      </c>
      <c r="AK27" s="36">
        <f t="shared" si="6"/>
        <v>0</v>
      </c>
      <c r="AL27" s="36">
        <f t="shared" si="6"/>
        <v>0</v>
      </c>
      <c r="AM27" s="36">
        <f t="shared" ref="AM27:BN27" si="7">SUM(AM21:AM26)+$G$18*AM20</f>
        <v>0</v>
      </c>
      <c r="AN27" s="36">
        <f t="shared" si="7"/>
        <v>0</v>
      </c>
      <c r="AO27" s="36">
        <f t="shared" si="7"/>
        <v>0</v>
      </c>
      <c r="AP27" s="36">
        <f t="shared" si="7"/>
        <v>0</v>
      </c>
      <c r="AQ27" s="36">
        <f t="shared" si="7"/>
        <v>0</v>
      </c>
      <c r="AR27" s="36">
        <f t="shared" si="7"/>
        <v>0</v>
      </c>
      <c r="AS27" s="36">
        <f t="shared" si="7"/>
        <v>0</v>
      </c>
      <c r="AT27" s="36">
        <f t="shared" si="7"/>
        <v>0</v>
      </c>
      <c r="AU27" s="36">
        <f t="shared" si="7"/>
        <v>0</v>
      </c>
      <c r="AV27" s="36">
        <f t="shared" si="7"/>
        <v>0</v>
      </c>
      <c r="AW27" s="36">
        <f t="shared" si="7"/>
        <v>0</v>
      </c>
      <c r="AX27" s="36">
        <f t="shared" si="7"/>
        <v>0</v>
      </c>
      <c r="AY27" s="36">
        <f t="shared" si="7"/>
        <v>0</v>
      </c>
      <c r="AZ27" s="36">
        <f t="shared" si="7"/>
        <v>0</v>
      </c>
      <c r="BA27" s="36">
        <f t="shared" si="7"/>
        <v>0</v>
      </c>
      <c r="BB27" s="36">
        <f t="shared" si="7"/>
        <v>0</v>
      </c>
      <c r="BC27" s="36">
        <f t="shared" si="7"/>
        <v>0</v>
      </c>
      <c r="BD27" s="36">
        <f t="shared" si="7"/>
        <v>0</v>
      </c>
      <c r="BE27" s="36">
        <f t="shared" si="7"/>
        <v>0</v>
      </c>
      <c r="BF27" s="36">
        <f t="shared" si="7"/>
        <v>0</v>
      </c>
      <c r="BG27" s="36">
        <f t="shared" si="7"/>
        <v>0</v>
      </c>
      <c r="BH27" s="36">
        <f t="shared" si="7"/>
        <v>0</v>
      </c>
      <c r="BI27" s="36">
        <f t="shared" si="7"/>
        <v>0</v>
      </c>
      <c r="BJ27" s="36">
        <f t="shared" si="7"/>
        <v>0</v>
      </c>
      <c r="BK27" s="36">
        <f t="shared" si="7"/>
        <v>0</v>
      </c>
      <c r="BL27" s="36">
        <f t="shared" si="7"/>
        <v>0</v>
      </c>
      <c r="BM27" s="36">
        <f t="shared" si="7"/>
        <v>0</v>
      </c>
      <c r="BN27" s="36">
        <f t="shared" si="7"/>
        <v>0</v>
      </c>
    </row>
    <row r="28" spans="3:66" x14ac:dyDescent="0.35">
      <c r="C28" s="2"/>
      <c r="D28" s="2"/>
      <c r="E28" s="2"/>
    </row>
    <row r="29" spans="3:66" x14ac:dyDescent="0.35">
      <c r="C29" s="5" t="s">
        <v>108</v>
      </c>
      <c r="D29" s="2"/>
      <c r="E29" s="2"/>
    </row>
    <row r="30" spans="3:66" x14ac:dyDescent="0.35">
      <c r="C30" s="5"/>
      <c r="D30" s="2"/>
      <c r="E30" s="31" t="s">
        <v>109</v>
      </c>
      <c r="G30" s="131">
        <v>20</v>
      </c>
    </row>
    <row r="31" spans="3:66" x14ac:dyDescent="0.35">
      <c r="C31" s="5"/>
      <c r="D31" s="2"/>
      <c r="E31" s="31"/>
      <c r="G31" s="132">
        <f>'Invoer warmte'!$G$7</f>
        <v>2025</v>
      </c>
      <c r="H31" s="132">
        <f t="shared" ref="H31:AM31" si="8">G31+1</f>
        <v>2026</v>
      </c>
      <c r="I31" s="132">
        <f t="shared" si="8"/>
        <v>2027</v>
      </c>
      <c r="J31" s="132">
        <f t="shared" si="8"/>
        <v>2028</v>
      </c>
      <c r="K31" s="132">
        <f t="shared" si="8"/>
        <v>2029</v>
      </c>
      <c r="L31" s="132">
        <f t="shared" si="8"/>
        <v>2030</v>
      </c>
      <c r="M31" s="132">
        <f t="shared" si="8"/>
        <v>2031</v>
      </c>
      <c r="N31" s="132">
        <f t="shared" si="8"/>
        <v>2032</v>
      </c>
      <c r="O31" s="132">
        <f t="shared" si="8"/>
        <v>2033</v>
      </c>
      <c r="P31" s="132">
        <f t="shared" si="8"/>
        <v>2034</v>
      </c>
      <c r="Q31" s="132">
        <f t="shared" si="8"/>
        <v>2035</v>
      </c>
      <c r="R31" s="132">
        <f t="shared" si="8"/>
        <v>2036</v>
      </c>
      <c r="S31" s="132">
        <f t="shared" si="8"/>
        <v>2037</v>
      </c>
      <c r="T31" s="132">
        <f t="shared" si="8"/>
        <v>2038</v>
      </c>
      <c r="U31" s="132">
        <f t="shared" si="8"/>
        <v>2039</v>
      </c>
      <c r="V31" s="132">
        <f t="shared" si="8"/>
        <v>2040</v>
      </c>
      <c r="W31" s="132">
        <f t="shared" si="8"/>
        <v>2041</v>
      </c>
      <c r="X31" s="132">
        <f t="shared" si="8"/>
        <v>2042</v>
      </c>
      <c r="Y31" s="132">
        <f t="shared" si="8"/>
        <v>2043</v>
      </c>
      <c r="Z31" s="132">
        <f t="shared" si="8"/>
        <v>2044</v>
      </c>
      <c r="AA31" s="132">
        <f t="shared" si="8"/>
        <v>2045</v>
      </c>
      <c r="AB31" s="132">
        <f t="shared" si="8"/>
        <v>2046</v>
      </c>
      <c r="AC31" s="132">
        <f t="shared" si="8"/>
        <v>2047</v>
      </c>
      <c r="AD31" s="132">
        <f t="shared" si="8"/>
        <v>2048</v>
      </c>
      <c r="AE31" s="132">
        <f t="shared" si="8"/>
        <v>2049</v>
      </c>
      <c r="AF31" s="132">
        <f t="shared" si="8"/>
        <v>2050</v>
      </c>
      <c r="AG31" s="132">
        <f t="shared" si="8"/>
        <v>2051</v>
      </c>
      <c r="AH31" s="132">
        <f t="shared" si="8"/>
        <v>2052</v>
      </c>
      <c r="AI31" s="132">
        <f t="shared" si="8"/>
        <v>2053</v>
      </c>
      <c r="AJ31" s="132">
        <f t="shared" si="8"/>
        <v>2054</v>
      </c>
      <c r="AK31" s="132">
        <f t="shared" si="8"/>
        <v>2055</v>
      </c>
      <c r="AL31" s="132">
        <f t="shared" si="8"/>
        <v>2056</v>
      </c>
      <c r="AM31" s="132">
        <f t="shared" si="8"/>
        <v>2057</v>
      </c>
      <c r="AN31" s="132">
        <f t="shared" ref="AN31:BN31" si="9">AM31+1</f>
        <v>2058</v>
      </c>
      <c r="AO31" s="132">
        <f t="shared" si="9"/>
        <v>2059</v>
      </c>
      <c r="AP31" s="132">
        <f t="shared" si="9"/>
        <v>2060</v>
      </c>
      <c r="AQ31" s="132">
        <f t="shared" si="9"/>
        <v>2061</v>
      </c>
      <c r="AR31" s="132">
        <f t="shared" si="9"/>
        <v>2062</v>
      </c>
      <c r="AS31" s="132">
        <f t="shared" si="9"/>
        <v>2063</v>
      </c>
      <c r="AT31" s="132">
        <f t="shared" si="9"/>
        <v>2064</v>
      </c>
      <c r="AU31" s="132">
        <f t="shared" si="9"/>
        <v>2065</v>
      </c>
      <c r="AV31" s="132">
        <f t="shared" si="9"/>
        <v>2066</v>
      </c>
      <c r="AW31" s="132">
        <f t="shared" si="9"/>
        <v>2067</v>
      </c>
      <c r="AX31" s="132">
        <f t="shared" si="9"/>
        <v>2068</v>
      </c>
      <c r="AY31" s="132">
        <f t="shared" si="9"/>
        <v>2069</v>
      </c>
      <c r="AZ31" s="132">
        <f t="shared" si="9"/>
        <v>2070</v>
      </c>
      <c r="BA31" s="132">
        <f t="shared" si="9"/>
        <v>2071</v>
      </c>
      <c r="BB31" s="132">
        <f t="shared" si="9"/>
        <v>2072</v>
      </c>
      <c r="BC31" s="132">
        <f t="shared" si="9"/>
        <v>2073</v>
      </c>
      <c r="BD31" s="132">
        <f t="shared" si="9"/>
        <v>2074</v>
      </c>
      <c r="BE31" s="132">
        <f t="shared" si="9"/>
        <v>2075</v>
      </c>
      <c r="BF31" s="132">
        <f t="shared" si="9"/>
        <v>2076</v>
      </c>
      <c r="BG31" s="132">
        <f t="shared" si="9"/>
        <v>2077</v>
      </c>
      <c r="BH31" s="132">
        <f t="shared" si="9"/>
        <v>2078</v>
      </c>
      <c r="BI31" s="132">
        <f t="shared" si="9"/>
        <v>2079</v>
      </c>
      <c r="BJ31" s="132">
        <f t="shared" si="9"/>
        <v>2080</v>
      </c>
      <c r="BK31" s="132">
        <f t="shared" si="9"/>
        <v>2081</v>
      </c>
      <c r="BL31" s="132">
        <f t="shared" si="9"/>
        <v>2082</v>
      </c>
      <c r="BM31" s="132">
        <f t="shared" si="9"/>
        <v>2083</v>
      </c>
      <c r="BN31" s="132">
        <f t="shared" si="9"/>
        <v>2084</v>
      </c>
    </row>
    <row r="32" spans="3:66" x14ac:dyDescent="0.35">
      <c r="C32" s="5"/>
      <c r="D32" s="2"/>
      <c r="E32" s="33" t="s">
        <v>94</v>
      </c>
      <c r="G32" s="89">
        <v>0</v>
      </c>
      <c r="H32" s="89">
        <v>0</v>
      </c>
      <c r="I32" s="89">
        <v>0</v>
      </c>
      <c r="J32" s="89">
        <v>0</v>
      </c>
      <c r="K32" s="89">
        <v>0</v>
      </c>
      <c r="L32" s="89">
        <v>0</v>
      </c>
      <c r="M32" s="89">
        <v>0</v>
      </c>
      <c r="N32" s="89">
        <v>0</v>
      </c>
      <c r="O32" s="89">
        <v>0</v>
      </c>
      <c r="P32" s="89">
        <v>0</v>
      </c>
      <c r="Q32" s="89">
        <v>0</v>
      </c>
      <c r="R32" s="89">
        <v>0</v>
      </c>
      <c r="S32" s="89">
        <v>0</v>
      </c>
      <c r="T32" s="89">
        <v>0</v>
      </c>
      <c r="U32" s="89">
        <v>0</v>
      </c>
      <c r="V32" s="89">
        <v>0</v>
      </c>
      <c r="W32" s="89">
        <v>0</v>
      </c>
      <c r="X32" s="89">
        <v>0</v>
      </c>
      <c r="Y32" s="89">
        <v>0</v>
      </c>
      <c r="Z32" s="89">
        <v>0</v>
      </c>
      <c r="AA32" s="89">
        <v>0</v>
      </c>
      <c r="AB32" s="89">
        <v>0</v>
      </c>
      <c r="AC32" s="89">
        <v>0</v>
      </c>
      <c r="AD32" s="89">
        <v>0</v>
      </c>
      <c r="AE32" s="89">
        <v>0</v>
      </c>
      <c r="AF32" s="89">
        <v>0</v>
      </c>
      <c r="AG32" s="89">
        <v>0</v>
      </c>
      <c r="AH32" s="89">
        <v>0</v>
      </c>
      <c r="AI32" s="89">
        <v>0</v>
      </c>
      <c r="AJ32" s="89">
        <v>0</v>
      </c>
      <c r="AK32" s="89">
        <v>0</v>
      </c>
      <c r="AL32" s="89">
        <v>0</v>
      </c>
      <c r="AM32" s="89">
        <v>0</v>
      </c>
      <c r="AN32" s="89">
        <v>0</v>
      </c>
      <c r="AO32" s="89">
        <v>0</v>
      </c>
      <c r="AP32" s="89">
        <v>0</v>
      </c>
      <c r="AQ32" s="89">
        <v>0</v>
      </c>
      <c r="AR32" s="89">
        <v>0</v>
      </c>
      <c r="AS32" s="89">
        <v>0</v>
      </c>
      <c r="AT32" s="89">
        <v>0</v>
      </c>
      <c r="AU32" s="89">
        <v>0</v>
      </c>
      <c r="AV32" s="89">
        <v>0</v>
      </c>
      <c r="AW32" s="89">
        <v>0</v>
      </c>
      <c r="AX32" s="89">
        <v>0</v>
      </c>
      <c r="AY32" s="89">
        <v>0</v>
      </c>
      <c r="AZ32" s="89">
        <v>0</v>
      </c>
      <c r="BA32" s="89">
        <v>0</v>
      </c>
      <c r="BB32" s="89">
        <v>0</v>
      </c>
      <c r="BC32" s="89">
        <v>0</v>
      </c>
      <c r="BD32" s="89">
        <v>0</v>
      </c>
      <c r="BE32" s="89">
        <v>0</v>
      </c>
      <c r="BF32" s="89">
        <v>0</v>
      </c>
      <c r="BG32" s="89">
        <v>0</v>
      </c>
      <c r="BH32" s="89">
        <v>0</v>
      </c>
      <c r="BI32" s="89">
        <v>0</v>
      </c>
      <c r="BJ32" s="89">
        <v>0</v>
      </c>
      <c r="BK32" s="89">
        <v>0</v>
      </c>
      <c r="BL32" s="89">
        <v>0</v>
      </c>
      <c r="BM32" s="89">
        <v>0</v>
      </c>
      <c r="BN32" s="89">
        <v>0</v>
      </c>
    </row>
    <row r="33" spans="3:66" x14ac:dyDescent="0.35">
      <c r="C33" s="2"/>
      <c r="D33" s="2"/>
      <c r="E33" s="2" t="s">
        <v>110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c r="AE33" s="131">
        <v>0</v>
      </c>
      <c r="AF33" s="131">
        <v>0</v>
      </c>
      <c r="AG33" s="131">
        <v>0</v>
      </c>
      <c r="AH33" s="131">
        <v>0</v>
      </c>
      <c r="AI33" s="131">
        <v>0</v>
      </c>
      <c r="AJ33" s="131">
        <v>0</v>
      </c>
      <c r="AK33" s="131">
        <v>0</v>
      </c>
      <c r="AL33" s="131">
        <v>0</v>
      </c>
      <c r="AM33" s="131">
        <v>0</v>
      </c>
      <c r="AN33" s="131">
        <v>0</v>
      </c>
      <c r="AO33" s="131">
        <v>0</v>
      </c>
      <c r="AP33" s="131">
        <v>0</v>
      </c>
      <c r="AQ33" s="131">
        <v>0</v>
      </c>
      <c r="AR33" s="131">
        <v>0</v>
      </c>
      <c r="AS33" s="131">
        <v>0</v>
      </c>
      <c r="AT33" s="131">
        <v>0</v>
      </c>
      <c r="AU33" s="131">
        <v>0</v>
      </c>
      <c r="AV33" s="131">
        <v>0</v>
      </c>
      <c r="AW33" s="131">
        <v>0</v>
      </c>
      <c r="AX33" s="131">
        <v>0</v>
      </c>
      <c r="AY33" s="131">
        <v>0</v>
      </c>
      <c r="AZ33" s="131">
        <v>0</v>
      </c>
      <c r="BA33" s="131">
        <v>0</v>
      </c>
      <c r="BB33" s="131">
        <v>0</v>
      </c>
      <c r="BC33" s="131">
        <v>0</v>
      </c>
      <c r="BD33" s="131">
        <v>0</v>
      </c>
      <c r="BE33" s="131">
        <v>0</v>
      </c>
      <c r="BF33" s="131">
        <v>0</v>
      </c>
      <c r="BG33" s="131">
        <v>0</v>
      </c>
      <c r="BH33" s="131">
        <v>0</v>
      </c>
      <c r="BI33" s="131">
        <v>0</v>
      </c>
      <c r="BJ33" s="131">
        <v>0</v>
      </c>
      <c r="BK33" s="131">
        <v>0</v>
      </c>
      <c r="BL33" s="131">
        <v>0</v>
      </c>
      <c r="BM33" s="131">
        <v>0</v>
      </c>
      <c r="BN33" s="131">
        <v>0</v>
      </c>
    </row>
    <row r="34" spans="3:66" x14ac:dyDescent="0.35">
      <c r="C34" s="2"/>
      <c r="D34" s="2"/>
      <c r="E34" s="2" t="s">
        <v>97</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c r="AE34" s="131">
        <v>0</v>
      </c>
      <c r="AF34" s="131">
        <v>0</v>
      </c>
      <c r="AG34" s="131">
        <v>0</v>
      </c>
      <c r="AH34" s="131">
        <v>0</v>
      </c>
      <c r="AI34" s="131">
        <v>0</v>
      </c>
      <c r="AJ34" s="131">
        <v>0</v>
      </c>
      <c r="AK34" s="131">
        <v>0</v>
      </c>
      <c r="AL34" s="131">
        <v>0</v>
      </c>
      <c r="AM34" s="131">
        <v>0</v>
      </c>
      <c r="AN34" s="131">
        <v>0</v>
      </c>
      <c r="AO34" s="131">
        <v>0</v>
      </c>
      <c r="AP34" s="131">
        <v>0</v>
      </c>
      <c r="AQ34" s="131">
        <v>0</v>
      </c>
      <c r="AR34" s="131">
        <v>0</v>
      </c>
      <c r="AS34" s="131">
        <v>0</v>
      </c>
      <c r="AT34" s="131">
        <v>0</v>
      </c>
      <c r="AU34" s="131">
        <v>0</v>
      </c>
      <c r="AV34" s="131">
        <v>0</v>
      </c>
      <c r="AW34" s="131">
        <v>0</v>
      </c>
      <c r="AX34" s="131">
        <v>0</v>
      </c>
      <c r="AY34" s="131">
        <v>0</v>
      </c>
      <c r="AZ34" s="131">
        <v>0</v>
      </c>
      <c r="BA34" s="131">
        <v>0</v>
      </c>
      <c r="BB34" s="131">
        <v>0</v>
      </c>
      <c r="BC34" s="131">
        <v>0</v>
      </c>
      <c r="BD34" s="131">
        <v>0</v>
      </c>
      <c r="BE34" s="131">
        <v>0</v>
      </c>
      <c r="BF34" s="131">
        <v>0</v>
      </c>
      <c r="BG34" s="131">
        <v>0</v>
      </c>
      <c r="BH34" s="131">
        <v>0</v>
      </c>
      <c r="BI34" s="131">
        <v>0</v>
      </c>
      <c r="BJ34" s="131">
        <v>0</v>
      </c>
      <c r="BK34" s="131">
        <v>0</v>
      </c>
      <c r="BL34" s="131">
        <v>0</v>
      </c>
      <c r="BM34" s="131">
        <v>0</v>
      </c>
      <c r="BN34" s="131">
        <v>0</v>
      </c>
    </row>
    <row r="35" spans="3:66" x14ac:dyDescent="0.35">
      <c r="C35" s="2"/>
      <c r="D35" s="2"/>
      <c r="E35" s="2" t="s">
        <v>111</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0</v>
      </c>
      <c r="AM35" s="131">
        <v>0</v>
      </c>
      <c r="AN35" s="131">
        <v>0</v>
      </c>
      <c r="AO35" s="131">
        <v>0</v>
      </c>
      <c r="AP35" s="131">
        <v>0</v>
      </c>
      <c r="AQ35" s="131">
        <v>0</v>
      </c>
      <c r="AR35" s="131">
        <v>0</v>
      </c>
      <c r="AS35" s="131">
        <v>0</v>
      </c>
      <c r="AT35" s="131">
        <v>0</v>
      </c>
      <c r="AU35" s="131">
        <v>0</v>
      </c>
      <c r="AV35" s="131">
        <v>0</v>
      </c>
      <c r="AW35" s="131">
        <v>0</v>
      </c>
      <c r="AX35" s="131">
        <v>0</v>
      </c>
      <c r="AY35" s="131">
        <v>0</v>
      </c>
      <c r="AZ35" s="131">
        <v>0</v>
      </c>
      <c r="BA35" s="131">
        <v>0</v>
      </c>
      <c r="BB35" s="131">
        <v>0</v>
      </c>
      <c r="BC35" s="131">
        <v>0</v>
      </c>
      <c r="BD35" s="131">
        <v>0</v>
      </c>
      <c r="BE35" s="131">
        <v>0</v>
      </c>
      <c r="BF35" s="131">
        <v>0</v>
      </c>
      <c r="BG35" s="131">
        <v>0</v>
      </c>
      <c r="BH35" s="131">
        <v>0</v>
      </c>
      <c r="BI35" s="131">
        <v>0</v>
      </c>
      <c r="BJ35" s="131">
        <v>0</v>
      </c>
      <c r="BK35" s="131">
        <v>0</v>
      </c>
      <c r="BL35" s="131">
        <v>0</v>
      </c>
      <c r="BM35" s="131">
        <v>0</v>
      </c>
      <c r="BN35" s="131">
        <v>0</v>
      </c>
    </row>
    <row r="36" spans="3:66" x14ac:dyDescent="0.35">
      <c r="C36" s="2"/>
      <c r="D36" s="2"/>
      <c r="E36" s="2" t="s">
        <v>112</v>
      </c>
      <c r="G36" s="131">
        <v>0</v>
      </c>
      <c r="H36" s="131">
        <v>0</v>
      </c>
      <c r="I36" s="131">
        <v>0</v>
      </c>
      <c r="J36" s="131">
        <v>0</v>
      </c>
      <c r="K36" s="131">
        <v>0</v>
      </c>
      <c r="L36" s="131">
        <v>0</v>
      </c>
      <c r="M36" s="131">
        <v>0</v>
      </c>
      <c r="N36" s="131">
        <v>0</v>
      </c>
      <c r="O36" s="131">
        <v>0</v>
      </c>
      <c r="P36" s="131">
        <v>0</v>
      </c>
      <c r="Q36" s="131">
        <v>0</v>
      </c>
      <c r="R36" s="131">
        <v>0</v>
      </c>
      <c r="S36" s="131">
        <v>0</v>
      </c>
      <c r="T36" s="131">
        <v>0</v>
      </c>
      <c r="U36" s="131">
        <v>0</v>
      </c>
      <c r="V36" s="131">
        <v>0</v>
      </c>
      <c r="W36" s="131">
        <v>0</v>
      </c>
      <c r="X36" s="131">
        <v>0</v>
      </c>
      <c r="Y36" s="131">
        <v>0</v>
      </c>
      <c r="Z36" s="131">
        <v>0</v>
      </c>
      <c r="AA36" s="131">
        <v>0</v>
      </c>
      <c r="AB36" s="131">
        <v>0</v>
      </c>
      <c r="AC36" s="131">
        <v>0</v>
      </c>
      <c r="AD36" s="131">
        <v>0</v>
      </c>
      <c r="AE36" s="131">
        <v>0</v>
      </c>
      <c r="AF36" s="131">
        <v>0</v>
      </c>
      <c r="AG36" s="131">
        <v>0</v>
      </c>
      <c r="AH36" s="131">
        <v>0</v>
      </c>
      <c r="AI36" s="131">
        <v>0</v>
      </c>
      <c r="AJ36" s="131">
        <v>0</v>
      </c>
      <c r="AK36" s="131">
        <v>0</v>
      </c>
      <c r="AL36" s="131">
        <v>0</v>
      </c>
      <c r="AM36" s="131">
        <v>0</v>
      </c>
      <c r="AN36" s="131">
        <v>0</v>
      </c>
      <c r="AO36" s="131">
        <v>0</v>
      </c>
      <c r="AP36" s="131">
        <v>0</v>
      </c>
      <c r="AQ36" s="131">
        <v>0</v>
      </c>
      <c r="AR36" s="131">
        <v>0</v>
      </c>
      <c r="AS36" s="131">
        <v>0</v>
      </c>
      <c r="AT36" s="131">
        <v>0</v>
      </c>
      <c r="AU36" s="131">
        <v>0</v>
      </c>
      <c r="AV36" s="131">
        <v>0</v>
      </c>
      <c r="AW36" s="131">
        <v>0</v>
      </c>
      <c r="AX36" s="131">
        <v>0</v>
      </c>
      <c r="AY36" s="131">
        <v>0</v>
      </c>
      <c r="AZ36" s="131">
        <v>0</v>
      </c>
      <c r="BA36" s="131">
        <v>0</v>
      </c>
      <c r="BB36" s="131">
        <v>0</v>
      </c>
      <c r="BC36" s="131">
        <v>0</v>
      </c>
      <c r="BD36" s="131">
        <v>0</v>
      </c>
      <c r="BE36" s="131">
        <v>0</v>
      </c>
      <c r="BF36" s="131">
        <v>0</v>
      </c>
      <c r="BG36" s="131">
        <v>0</v>
      </c>
      <c r="BH36" s="131">
        <v>0</v>
      </c>
      <c r="BI36" s="131">
        <v>0</v>
      </c>
      <c r="BJ36" s="131">
        <v>0</v>
      </c>
      <c r="BK36" s="131">
        <v>0</v>
      </c>
      <c r="BL36" s="131">
        <v>0</v>
      </c>
      <c r="BM36" s="131">
        <v>0</v>
      </c>
      <c r="BN36" s="131">
        <v>0</v>
      </c>
    </row>
    <row r="37" spans="3:66" x14ac:dyDescent="0.35">
      <c r="C37" s="2"/>
      <c r="D37" s="2"/>
      <c r="E37" s="4" t="s">
        <v>113</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c r="AE37" s="131">
        <v>0</v>
      </c>
      <c r="AF37" s="131">
        <v>0</v>
      </c>
      <c r="AG37" s="131">
        <v>0</v>
      </c>
      <c r="AH37" s="131">
        <v>0</v>
      </c>
      <c r="AI37" s="131">
        <v>0</v>
      </c>
      <c r="AJ37" s="131">
        <v>0</v>
      </c>
      <c r="AK37" s="131">
        <v>0</v>
      </c>
      <c r="AL37" s="131">
        <v>0</v>
      </c>
      <c r="AM37" s="131">
        <v>0</v>
      </c>
      <c r="AN37" s="131">
        <v>0</v>
      </c>
      <c r="AO37" s="131">
        <v>0</v>
      </c>
      <c r="AP37" s="131">
        <v>0</v>
      </c>
      <c r="AQ37" s="131">
        <v>0</v>
      </c>
      <c r="AR37" s="131">
        <v>0</v>
      </c>
      <c r="AS37" s="131">
        <v>0</v>
      </c>
      <c r="AT37" s="131">
        <v>0</v>
      </c>
      <c r="AU37" s="131">
        <v>0</v>
      </c>
      <c r="AV37" s="131">
        <v>0</v>
      </c>
      <c r="AW37" s="131">
        <v>0</v>
      </c>
      <c r="AX37" s="131">
        <v>0</v>
      </c>
      <c r="AY37" s="131">
        <v>0</v>
      </c>
      <c r="AZ37" s="131">
        <v>0</v>
      </c>
      <c r="BA37" s="131">
        <v>0</v>
      </c>
      <c r="BB37" s="131">
        <v>0</v>
      </c>
      <c r="BC37" s="131">
        <v>0</v>
      </c>
      <c r="BD37" s="131">
        <v>0</v>
      </c>
      <c r="BE37" s="131">
        <v>0</v>
      </c>
      <c r="BF37" s="131">
        <v>0</v>
      </c>
      <c r="BG37" s="131">
        <v>0</v>
      </c>
      <c r="BH37" s="131">
        <v>0</v>
      </c>
      <c r="BI37" s="131">
        <v>0</v>
      </c>
      <c r="BJ37" s="131">
        <v>0</v>
      </c>
      <c r="BK37" s="131">
        <v>0</v>
      </c>
      <c r="BL37" s="131">
        <v>0</v>
      </c>
      <c r="BM37" s="131">
        <v>0</v>
      </c>
      <c r="BN37" s="131">
        <v>0</v>
      </c>
    </row>
    <row r="38" spans="3:66" x14ac:dyDescent="0.35">
      <c r="C38" s="2"/>
      <c r="D38" s="2"/>
      <c r="E38" s="29" t="s">
        <v>114</v>
      </c>
      <c r="F38" s="18"/>
      <c r="G38" s="131">
        <v>0</v>
      </c>
      <c r="H38" s="131">
        <v>0</v>
      </c>
      <c r="I38" s="131">
        <v>0</v>
      </c>
      <c r="J38" s="131">
        <v>0</v>
      </c>
      <c r="K38" s="131">
        <v>0</v>
      </c>
      <c r="L38" s="131">
        <v>0</v>
      </c>
      <c r="M38" s="131">
        <v>0</v>
      </c>
      <c r="N38" s="131">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v>0</v>
      </c>
      <c r="AE38" s="131">
        <v>0</v>
      </c>
      <c r="AF38" s="131">
        <v>0</v>
      </c>
      <c r="AG38" s="131">
        <v>0</v>
      </c>
      <c r="AH38" s="131">
        <v>0</v>
      </c>
      <c r="AI38" s="131">
        <v>0</v>
      </c>
      <c r="AJ38" s="131">
        <v>0</v>
      </c>
      <c r="AK38" s="131">
        <v>0</v>
      </c>
      <c r="AL38" s="131">
        <v>0</v>
      </c>
      <c r="AM38" s="131">
        <v>0</v>
      </c>
      <c r="AN38" s="131">
        <v>0</v>
      </c>
      <c r="AO38" s="131">
        <v>0</v>
      </c>
      <c r="AP38" s="131">
        <v>0</v>
      </c>
      <c r="AQ38" s="131">
        <v>0</v>
      </c>
      <c r="AR38" s="131">
        <v>0</v>
      </c>
      <c r="AS38" s="131">
        <v>0</v>
      </c>
      <c r="AT38" s="131">
        <v>0</v>
      </c>
      <c r="AU38" s="131">
        <v>0</v>
      </c>
      <c r="AV38" s="131">
        <v>0</v>
      </c>
      <c r="AW38" s="131">
        <v>0</v>
      </c>
      <c r="AX38" s="131">
        <v>0</v>
      </c>
      <c r="AY38" s="131">
        <v>0</v>
      </c>
      <c r="AZ38" s="131">
        <v>0</v>
      </c>
      <c r="BA38" s="131">
        <v>0</v>
      </c>
      <c r="BB38" s="131">
        <v>0</v>
      </c>
      <c r="BC38" s="131">
        <v>0</v>
      </c>
      <c r="BD38" s="131">
        <v>0</v>
      </c>
      <c r="BE38" s="131">
        <v>0</v>
      </c>
      <c r="BF38" s="131">
        <v>0</v>
      </c>
      <c r="BG38" s="131">
        <v>0</v>
      </c>
      <c r="BH38" s="131">
        <v>0</v>
      </c>
      <c r="BI38" s="131">
        <v>0</v>
      </c>
      <c r="BJ38" s="131">
        <v>0</v>
      </c>
      <c r="BK38" s="131">
        <v>0</v>
      </c>
      <c r="BL38" s="131">
        <v>0</v>
      </c>
      <c r="BM38" s="131">
        <v>0</v>
      </c>
      <c r="BN38" s="131">
        <v>0</v>
      </c>
    </row>
    <row r="39" spans="3:66" x14ac:dyDescent="0.35">
      <c r="C39" s="2"/>
      <c r="D39" s="2"/>
      <c r="E39" s="3" t="s">
        <v>100</v>
      </c>
      <c r="G39" s="36">
        <f t="shared" ref="G39:AL39" si="10">SUM(G33:G38)+$G$30*G32</f>
        <v>0</v>
      </c>
      <c r="H39" s="36">
        <f t="shared" si="10"/>
        <v>0</v>
      </c>
      <c r="I39" s="36">
        <f t="shared" si="10"/>
        <v>0</v>
      </c>
      <c r="J39" s="36">
        <f t="shared" si="10"/>
        <v>0</v>
      </c>
      <c r="K39" s="36">
        <f t="shared" si="10"/>
        <v>0</v>
      </c>
      <c r="L39" s="36">
        <f t="shared" si="10"/>
        <v>0</v>
      </c>
      <c r="M39" s="36">
        <f t="shared" si="10"/>
        <v>0</v>
      </c>
      <c r="N39" s="36">
        <f t="shared" si="10"/>
        <v>0</v>
      </c>
      <c r="O39" s="36">
        <f t="shared" si="10"/>
        <v>0</v>
      </c>
      <c r="P39" s="36">
        <f t="shared" si="10"/>
        <v>0</v>
      </c>
      <c r="Q39" s="36">
        <f t="shared" si="10"/>
        <v>0</v>
      </c>
      <c r="R39" s="36">
        <f t="shared" si="10"/>
        <v>0</v>
      </c>
      <c r="S39" s="36">
        <f t="shared" si="10"/>
        <v>0</v>
      </c>
      <c r="T39" s="36">
        <f t="shared" si="10"/>
        <v>0</v>
      </c>
      <c r="U39" s="36">
        <f t="shared" si="10"/>
        <v>0</v>
      </c>
      <c r="V39" s="36">
        <f t="shared" si="10"/>
        <v>0</v>
      </c>
      <c r="W39" s="36">
        <f t="shared" si="10"/>
        <v>0</v>
      </c>
      <c r="X39" s="36">
        <f t="shared" si="10"/>
        <v>0</v>
      </c>
      <c r="Y39" s="36">
        <f t="shared" si="10"/>
        <v>0</v>
      </c>
      <c r="Z39" s="36">
        <f t="shared" si="10"/>
        <v>0</v>
      </c>
      <c r="AA39" s="36">
        <f t="shared" si="10"/>
        <v>0</v>
      </c>
      <c r="AB39" s="36">
        <f t="shared" si="10"/>
        <v>0</v>
      </c>
      <c r="AC39" s="36">
        <f t="shared" si="10"/>
        <v>0</v>
      </c>
      <c r="AD39" s="36">
        <f t="shared" si="10"/>
        <v>0</v>
      </c>
      <c r="AE39" s="36">
        <f t="shared" si="10"/>
        <v>0</v>
      </c>
      <c r="AF39" s="36">
        <f t="shared" si="10"/>
        <v>0</v>
      </c>
      <c r="AG39" s="36">
        <f t="shared" si="10"/>
        <v>0</v>
      </c>
      <c r="AH39" s="36">
        <f t="shared" si="10"/>
        <v>0</v>
      </c>
      <c r="AI39" s="36">
        <f t="shared" si="10"/>
        <v>0</v>
      </c>
      <c r="AJ39" s="36">
        <f t="shared" si="10"/>
        <v>0</v>
      </c>
      <c r="AK39" s="36">
        <f t="shared" si="10"/>
        <v>0</v>
      </c>
      <c r="AL39" s="36">
        <f t="shared" si="10"/>
        <v>0</v>
      </c>
      <c r="AM39" s="36">
        <f t="shared" ref="AM39:BN39" si="11">SUM(AM33:AM38)+$G$30*AM32</f>
        <v>0</v>
      </c>
      <c r="AN39" s="36">
        <f t="shared" si="11"/>
        <v>0</v>
      </c>
      <c r="AO39" s="36">
        <f t="shared" si="11"/>
        <v>0</v>
      </c>
      <c r="AP39" s="36">
        <f t="shared" si="11"/>
        <v>0</v>
      </c>
      <c r="AQ39" s="36">
        <f t="shared" si="11"/>
        <v>0</v>
      </c>
      <c r="AR39" s="36">
        <f t="shared" si="11"/>
        <v>0</v>
      </c>
      <c r="AS39" s="36">
        <f t="shared" si="11"/>
        <v>0</v>
      </c>
      <c r="AT39" s="36">
        <f t="shared" si="11"/>
        <v>0</v>
      </c>
      <c r="AU39" s="36">
        <f t="shared" si="11"/>
        <v>0</v>
      </c>
      <c r="AV39" s="36">
        <f t="shared" si="11"/>
        <v>0</v>
      </c>
      <c r="AW39" s="36">
        <f t="shared" si="11"/>
        <v>0</v>
      </c>
      <c r="AX39" s="36">
        <f t="shared" si="11"/>
        <v>0</v>
      </c>
      <c r="AY39" s="36">
        <f t="shared" si="11"/>
        <v>0</v>
      </c>
      <c r="AZ39" s="36">
        <f t="shared" si="11"/>
        <v>0</v>
      </c>
      <c r="BA39" s="36">
        <f t="shared" si="11"/>
        <v>0</v>
      </c>
      <c r="BB39" s="36">
        <f t="shared" si="11"/>
        <v>0</v>
      </c>
      <c r="BC39" s="36">
        <f t="shared" si="11"/>
        <v>0</v>
      </c>
      <c r="BD39" s="36">
        <f t="shared" si="11"/>
        <v>0</v>
      </c>
      <c r="BE39" s="36">
        <f t="shared" si="11"/>
        <v>0</v>
      </c>
      <c r="BF39" s="36">
        <f t="shared" si="11"/>
        <v>0</v>
      </c>
      <c r="BG39" s="36">
        <f t="shared" si="11"/>
        <v>0</v>
      </c>
      <c r="BH39" s="36">
        <f t="shared" si="11"/>
        <v>0</v>
      </c>
      <c r="BI39" s="36">
        <f t="shared" si="11"/>
        <v>0</v>
      </c>
      <c r="BJ39" s="36">
        <f t="shared" si="11"/>
        <v>0</v>
      </c>
      <c r="BK39" s="36">
        <f t="shared" si="11"/>
        <v>0</v>
      </c>
      <c r="BL39" s="36">
        <f t="shared" si="11"/>
        <v>0</v>
      </c>
      <c r="BM39" s="36">
        <f t="shared" si="11"/>
        <v>0</v>
      </c>
      <c r="BN39" s="36">
        <f t="shared" si="11"/>
        <v>0</v>
      </c>
    </row>
    <row r="40" spans="3:66" x14ac:dyDescent="0.35">
      <c r="C40" s="2"/>
      <c r="D40" s="2"/>
      <c r="E40" s="3"/>
    </row>
    <row r="41" spans="3:66" x14ac:dyDescent="0.35">
      <c r="C41" s="5" t="s">
        <v>115</v>
      </c>
      <c r="D41" s="2"/>
      <c r="E41" s="2"/>
    </row>
    <row r="42" spans="3:66" x14ac:dyDescent="0.35">
      <c r="C42" s="5"/>
      <c r="D42" s="2"/>
      <c r="E42" s="4" t="s">
        <v>116</v>
      </c>
      <c r="G42" s="131">
        <v>20</v>
      </c>
    </row>
    <row r="43" spans="3:66" x14ac:dyDescent="0.35">
      <c r="C43" s="5"/>
      <c r="D43" s="2"/>
      <c r="E43" s="4"/>
      <c r="G43" s="132">
        <f>'Invoer warmte'!$G$7</f>
        <v>2025</v>
      </c>
      <c r="H43" s="132">
        <f t="shared" ref="H43:AM43" si="12">G43+1</f>
        <v>2026</v>
      </c>
      <c r="I43" s="132">
        <f t="shared" si="12"/>
        <v>2027</v>
      </c>
      <c r="J43" s="132">
        <f t="shared" si="12"/>
        <v>2028</v>
      </c>
      <c r="K43" s="132">
        <f t="shared" si="12"/>
        <v>2029</v>
      </c>
      <c r="L43" s="132">
        <f t="shared" si="12"/>
        <v>2030</v>
      </c>
      <c r="M43" s="132">
        <f t="shared" si="12"/>
        <v>2031</v>
      </c>
      <c r="N43" s="132">
        <f t="shared" si="12"/>
        <v>2032</v>
      </c>
      <c r="O43" s="132">
        <f t="shared" si="12"/>
        <v>2033</v>
      </c>
      <c r="P43" s="132">
        <f t="shared" si="12"/>
        <v>2034</v>
      </c>
      <c r="Q43" s="132">
        <f t="shared" si="12"/>
        <v>2035</v>
      </c>
      <c r="R43" s="132">
        <f t="shared" si="12"/>
        <v>2036</v>
      </c>
      <c r="S43" s="132">
        <f t="shared" si="12"/>
        <v>2037</v>
      </c>
      <c r="T43" s="132">
        <f t="shared" si="12"/>
        <v>2038</v>
      </c>
      <c r="U43" s="132">
        <f t="shared" si="12"/>
        <v>2039</v>
      </c>
      <c r="V43" s="132">
        <f t="shared" si="12"/>
        <v>2040</v>
      </c>
      <c r="W43" s="132">
        <f t="shared" si="12"/>
        <v>2041</v>
      </c>
      <c r="X43" s="132">
        <f t="shared" si="12"/>
        <v>2042</v>
      </c>
      <c r="Y43" s="132">
        <f t="shared" si="12"/>
        <v>2043</v>
      </c>
      <c r="Z43" s="132">
        <f t="shared" si="12"/>
        <v>2044</v>
      </c>
      <c r="AA43" s="132">
        <f t="shared" si="12"/>
        <v>2045</v>
      </c>
      <c r="AB43" s="132">
        <f t="shared" si="12"/>
        <v>2046</v>
      </c>
      <c r="AC43" s="132">
        <f t="shared" si="12"/>
        <v>2047</v>
      </c>
      <c r="AD43" s="132">
        <f t="shared" si="12"/>
        <v>2048</v>
      </c>
      <c r="AE43" s="132">
        <f t="shared" si="12"/>
        <v>2049</v>
      </c>
      <c r="AF43" s="132">
        <f t="shared" si="12"/>
        <v>2050</v>
      </c>
      <c r="AG43" s="132">
        <f t="shared" si="12"/>
        <v>2051</v>
      </c>
      <c r="AH43" s="132">
        <f t="shared" si="12"/>
        <v>2052</v>
      </c>
      <c r="AI43" s="132">
        <f t="shared" si="12"/>
        <v>2053</v>
      </c>
      <c r="AJ43" s="132">
        <f t="shared" si="12"/>
        <v>2054</v>
      </c>
      <c r="AK43" s="132">
        <f t="shared" si="12"/>
        <v>2055</v>
      </c>
      <c r="AL43" s="132">
        <f t="shared" si="12"/>
        <v>2056</v>
      </c>
      <c r="AM43" s="132">
        <f t="shared" si="12"/>
        <v>2057</v>
      </c>
      <c r="AN43" s="132">
        <f t="shared" ref="AN43:BN43" si="13">AM43+1</f>
        <v>2058</v>
      </c>
      <c r="AO43" s="132">
        <f t="shared" si="13"/>
        <v>2059</v>
      </c>
      <c r="AP43" s="132">
        <f t="shared" si="13"/>
        <v>2060</v>
      </c>
      <c r="AQ43" s="132">
        <f t="shared" si="13"/>
        <v>2061</v>
      </c>
      <c r="AR43" s="132">
        <f t="shared" si="13"/>
        <v>2062</v>
      </c>
      <c r="AS43" s="132">
        <f t="shared" si="13"/>
        <v>2063</v>
      </c>
      <c r="AT43" s="132">
        <f t="shared" si="13"/>
        <v>2064</v>
      </c>
      <c r="AU43" s="132">
        <f t="shared" si="13"/>
        <v>2065</v>
      </c>
      <c r="AV43" s="132">
        <f t="shared" si="13"/>
        <v>2066</v>
      </c>
      <c r="AW43" s="132">
        <f t="shared" si="13"/>
        <v>2067</v>
      </c>
      <c r="AX43" s="132">
        <f t="shared" si="13"/>
        <v>2068</v>
      </c>
      <c r="AY43" s="132">
        <f t="shared" si="13"/>
        <v>2069</v>
      </c>
      <c r="AZ43" s="132">
        <f t="shared" si="13"/>
        <v>2070</v>
      </c>
      <c r="BA43" s="132">
        <f t="shared" si="13"/>
        <v>2071</v>
      </c>
      <c r="BB43" s="132">
        <f t="shared" si="13"/>
        <v>2072</v>
      </c>
      <c r="BC43" s="132">
        <f t="shared" si="13"/>
        <v>2073</v>
      </c>
      <c r="BD43" s="132">
        <f t="shared" si="13"/>
        <v>2074</v>
      </c>
      <c r="BE43" s="132">
        <f t="shared" si="13"/>
        <v>2075</v>
      </c>
      <c r="BF43" s="132">
        <f t="shared" si="13"/>
        <v>2076</v>
      </c>
      <c r="BG43" s="132">
        <f t="shared" si="13"/>
        <v>2077</v>
      </c>
      <c r="BH43" s="132">
        <f t="shared" si="13"/>
        <v>2078</v>
      </c>
      <c r="BI43" s="132">
        <f t="shared" si="13"/>
        <v>2079</v>
      </c>
      <c r="BJ43" s="132">
        <f t="shared" si="13"/>
        <v>2080</v>
      </c>
      <c r="BK43" s="132">
        <f t="shared" si="13"/>
        <v>2081</v>
      </c>
      <c r="BL43" s="132">
        <f t="shared" si="13"/>
        <v>2082</v>
      </c>
      <c r="BM43" s="132">
        <f t="shared" si="13"/>
        <v>2083</v>
      </c>
      <c r="BN43" s="132">
        <f t="shared" si="13"/>
        <v>2084</v>
      </c>
    </row>
    <row r="44" spans="3:66" x14ac:dyDescent="0.35">
      <c r="C44" s="5"/>
      <c r="D44" s="2"/>
      <c r="E44" s="4" t="s">
        <v>117</v>
      </c>
      <c r="G44" s="131">
        <v>0</v>
      </c>
      <c r="H44" s="131">
        <v>0</v>
      </c>
      <c r="I44" s="131">
        <v>0</v>
      </c>
      <c r="J44" s="131">
        <v>0</v>
      </c>
      <c r="K44" s="131">
        <v>0</v>
      </c>
      <c r="L44" s="131">
        <v>0</v>
      </c>
      <c r="M44" s="131">
        <v>0</v>
      </c>
      <c r="N44" s="131">
        <v>0</v>
      </c>
      <c r="O44" s="131">
        <v>0</v>
      </c>
      <c r="P44" s="131">
        <v>0</v>
      </c>
      <c r="Q44" s="131">
        <v>0</v>
      </c>
      <c r="R44" s="131">
        <v>0</v>
      </c>
      <c r="S44" s="131">
        <v>0</v>
      </c>
      <c r="T44" s="131">
        <v>0</v>
      </c>
      <c r="U44" s="131">
        <v>0</v>
      </c>
      <c r="V44" s="131">
        <v>0</v>
      </c>
      <c r="W44" s="131">
        <v>0</v>
      </c>
      <c r="X44" s="131">
        <v>0</v>
      </c>
      <c r="Y44" s="131">
        <v>0</v>
      </c>
      <c r="Z44" s="131">
        <v>0</v>
      </c>
      <c r="AA44" s="131">
        <v>0</v>
      </c>
      <c r="AB44" s="131">
        <v>0</v>
      </c>
      <c r="AC44" s="131">
        <v>0</v>
      </c>
      <c r="AD44" s="131">
        <v>0</v>
      </c>
      <c r="AE44" s="131">
        <v>0</v>
      </c>
      <c r="AF44" s="131">
        <v>0</v>
      </c>
      <c r="AG44" s="131">
        <v>0</v>
      </c>
      <c r="AH44" s="131">
        <v>0</v>
      </c>
      <c r="AI44" s="131">
        <v>0</v>
      </c>
      <c r="AJ44" s="131">
        <v>0</v>
      </c>
      <c r="AK44" s="131">
        <v>0</v>
      </c>
      <c r="AL44" s="131">
        <v>0</v>
      </c>
      <c r="AM44" s="131">
        <v>0</v>
      </c>
      <c r="AN44" s="131">
        <v>0</v>
      </c>
      <c r="AO44" s="131">
        <v>0</v>
      </c>
      <c r="AP44" s="131">
        <v>0</v>
      </c>
      <c r="AQ44" s="131">
        <v>0</v>
      </c>
      <c r="AR44" s="131">
        <v>0</v>
      </c>
      <c r="AS44" s="131">
        <v>0</v>
      </c>
      <c r="AT44" s="131">
        <v>0</v>
      </c>
      <c r="AU44" s="131">
        <v>0</v>
      </c>
      <c r="AV44" s="131">
        <v>0</v>
      </c>
      <c r="AW44" s="131">
        <v>0</v>
      </c>
      <c r="AX44" s="131">
        <v>0</v>
      </c>
      <c r="AY44" s="131">
        <v>0</v>
      </c>
      <c r="AZ44" s="131">
        <v>0</v>
      </c>
      <c r="BA44" s="131">
        <v>0</v>
      </c>
      <c r="BB44" s="131">
        <v>0</v>
      </c>
      <c r="BC44" s="131">
        <v>0</v>
      </c>
      <c r="BD44" s="131">
        <v>0</v>
      </c>
      <c r="BE44" s="131">
        <v>0</v>
      </c>
      <c r="BF44" s="131">
        <v>0</v>
      </c>
      <c r="BG44" s="131">
        <v>0</v>
      </c>
      <c r="BH44" s="131">
        <v>0</v>
      </c>
      <c r="BI44" s="131">
        <v>0</v>
      </c>
      <c r="BJ44" s="131">
        <v>0</v>
      </c>
      <c r="BK44" s="131">
        <v>0</v>
      </c>
      <c r="BL44" s="131">
        <v>0</v>
      </c>
      <c r="BM44" s="131">
        <v>0</v>
      </c>
      <c r="BN44" s="131">
        <v>0</v>
      </c>
    </row>
    <row r="45" spans="3:66" x14ac:dyDescent="0.35">
      <c r="C45" s="5"/>
      <c r="D45" s="2"/>
      <c r="E45" s="32" t="s">
        <v>118</v>
      </c>
      <c r="G45" s="89">
        <v>0</v>
      </c>
      <c r="H45" s="89">
        <v>0</v>
      </c>
      <c r="I45" s="89">
        <v>0</v>
      </c>
      <c r="J45" s="89">
        <v>0</v>
      </c>
      <c r="K45" s="89">
        <v>0</v>
      </c>
      <c r="L45" s="89">
        <v>0</v>
      </c>
      <c r="M45" s="89">
        <v>0</v>
      </c>
      <c r="N45" s="89">
        <v>0</v>
      </c>
      <c r="O45" s="89">
        <v>0</v>
      </c>
      <c r="P45" s="89">
        <v>0</v>
      </c>
      <c r="Q45" s="89">
        <v>0</v>
      </c>
      <c r="R45" s="89">
        <v>0</v>
      </c>
      <c r="S45" s="89">
        <v>0</v>
      </c>
      <c r="T45" s="89">
        <v>0</v>
      </c>
      <c r="U45" s="89">
        <v>0</v>
      </c>
      <c r="V45" s="89">
        <v>0</v>
      </c>
      <c r="W45" s="89">
        <v>0</v>
      </c>
      <c r="X45" s="89">
        <v>0</v>
      </c>
      <c r="Y45" s="89">
        <v>0</v>
      </c>
      <c r="Z45" s="89">
        <v>0</v>
      </c>
      <c r="AA45" s="89">
        <v>0</v>
      </c>
      <c r="AB45" s="89">
        <v>0</v>
      </c>
      <c r="AC45" s="89">
        <v>0</v>
      </c>
      <c r="AD45" s="89">
        <v>0</v>
      </c>
      <c r="AE45" s="89">
        <v>0</v>
      </c>
      <c r="AF45" s="89">
        <v>0</v>
      </c>
      <c r="AG45" s="89">
        <v>0</v>
      </c>
      <c r="AH45" s="89">
        <v>0</v>
      </c>
      <c r="AI45" s="89">
        <v>0</v>
      </c>
      <c r="AJ45" s="89">
        <v>0</v>
      </c>
      <c r="AK45" s="89">
        <v>0</v>
      </c>
      <c r="AL45" s="89">
        <v>0</v>
      </c>
      <c r="AM45" s="89">
        <v>0</v>
      </c>
      <c r="AN45" s="89">
        <v>0</v>
      </c>
      <c r="AO45" s="89">
        <v>0</v>
      </c>
      <c r="AP45" s="89">
        <v>0</v>
      </c>
      <c r="AQ45" s="89">
        <v>0</v>
      </c>
      <c r="AR45" s="89">
        <v>0</v>
      </c>
      <c r="AS45" s="89">
        <v>0</v>
      </c>
      <c r="AT45" s="89">
        <v>0</v>
      </c>
      <c r="AU45" s="89">
        <v>0</v>
      </c>
      <c r="AV45" s="89">
        <v>0</v>
      </c>
      <c r="AW45" s="89">
        <v>0</v>
      </c>
      <c r="AX45" s="89">
        <v>0</v>
      </c>
      <c r="AY45" s="89">
        <v>0</v>
      </c>
      <c r="AZ45" s="89">
        <v>0</v>
      </c>
      <c r="BA45" s="89">
        <v>0</v>
      </c>
      <c r="BB45" s="89">
        <v>0</v>
      </c>
      <c r="BC45" s="89">
        <v>0</v>
      </c>
      <c r="BD45" s="89">
        <v>0</v>
      </c>
      <c r="BE45" s="89">
        <v>0</v>
      </c>
      <c r="BF45" s="89">
        <v>0</v>
      </c>
      <c r="BG45" s="89">
        <v>0</v>
      </c>
      <c r="BH45" s="89">
        <v>0</v>
      </c>
      <c r="BI45" s="89">
        <v>0</v>
      </c>
      <c r="BJ45" s="89">
        <v>0</v>
      </c>
      <c r="BK45" s="89">
        <v>0</v>
      </c>
      <c r="BL45" s="89">
        <v>0</v>
      </c>
      <c r="BM45" s="89">
        <v>0</v>
      </c>
      <c r="BN45" s="89">
        <v>0</v>
      </c>
    </row>
    <row r="46" spans="3:66" x14ac:dyDescent="0.35">
      <c r="C46" s="5"/>
      <c r="D46" s="2"/>
      <c r="E46" s="4" t="s">
        <v>119</v>
      </c>
      <c r="G46" s="131">
        <v>0</v>
      </c>
      <c r="H46" s="131">
        <v>0</v>
      </c>
      <c r="I46" s="131">
        <v>0</v>
      </c>
      <c r="J46" s="131">
        <v>0</v>
      </c>
      <c r="K46" s="131">
        <v>0</v>
      </c>
      <c r="L46" s="131">
        <v>0</v>
      </c>
      <c r="M46" s="131">
        <v>0</v>
      </c>
      <c r="N46" s="131">
        <v>0</v>
      </c>
      <c r="O46" s="131">
        <v>0</v>
      </c>
      <c r="P46" s="131">
        <v>0</v>
      </c>
      <c r="Q46" s="131">
        <v>0</v>
      </c>
      <c r="R46" s="131">
        <v>0</v>
      </c>
      <c r="S46" s="131">
        <v>0</v>
      </c>
      <c r="T46" s="131">
        <v>0</v>
      </c>
      <c r="U46" s="131">
        <v>0</v>
      </c>
      <c r="V46" s="131">
        <v>0</v>
      </c>
      <c r="W46" s="131">
        <v>0</v>
      </c>
      <c r="X46" s="131">
        <v>0</v>
      </c>
      <c r="Y46" s="131">
        <v>0</v>
      </c>
      <c r="Z46" s="131">
        <v>0</v>
      </c>
      <c r="AA46" s="131">
        <v>0</v>
      </c>
      <c r="AB46" s="131">
        <v>0</v>
      </c>
      <c r="AC46" s="131">
        <v>0</v>
      </c>
      <c r="AD46" s="131">
        <v>0</v>
      </c>
      <c r="AE46" s="131">
        <v>0</v>
      </c>
      <c r="AF46" s="131">
        <v>0</v>
      </c>
      <c r="AG46" s="131">
        <v>0</v>
      </c>
      <c r="AH46" s="131">
        <v>0</v>
      </c>
      <c r="AI46" s="131">
        <v>0</v>
      </c>
      <c r="AJ46" s="131">
        <v>0</v>
      </c>
      <c r="AK46" s="131">
        <v>0</v>
      </c>
      <c r="AL46" s="131">
        <v>0</v>
      </c>
      <c r="AM46" s="131">
        <v>0</v>
      </c>
      <c r="AN46" s="131">
        <v>0</v>
      </c>
      <c r="AO46" s="131">
        <v>0</v>
      </c>
      <c r="AP46" s="131">
        <v>0</v>
      </c>
      <c r="AQ46" s="131">
        <v>0</v>
      </c>
      <c r="AR46" s="131">
        <v>0</v>
      </c>
      <c r="AS46" s="131">
        <v>0</v>
      </c>
      <c r="AT46" s="131">
        <v>0</v>
      </c>
      <c r="AU46" s="131">
        <v>0</v>
      </c>
      <c r="AV46" s="131">
        <v>0</v>
      </c>
      <c r="AW46" s="131">
        <v>0</v>
      </c>
      <c r="AX46" s="131">
        <v>0</v>
      </c>
      <c r="AY46" s="131">
        <v>0</v>
      </c>
      <c r="AZ46" s="131">
        <v>0</v>
      </c>
      <c r="BA46" s="131">
        <v>0</v>
      </c>
      <c r="BB46" s="131">
        <v>0</v>
      </c>
      <c r="BC46" s="131">
        <v>0</v>
      </c>
      <c r="BD46" s="131">
        <v>0</v>
      </c>
      <c r="BE46" s="131">
        <v>0</v>
      </c>
      <c r="BF46" s="131">
        <v>0</v>
      </c>
      <c r="BG46" s="131">
        <v>0</v>
      </c>
      <c r="BH46" s="131">
        <v>0</v>
      </c>
      <c r="BI46" s="131">
        <v>0</v>
      </c>
      <c r="BJ46" s="131">
        <v>0</v>
      </c>
      <c r="BK46" s="131">
        <v>0</v>
      </c>
      <c r="BL46" s="131">
        <v>0</v>
      </c>
      <c r="BM46" s="131">
        <v>0</v>
      </c>
      <c r="BN46" s="131">
        <v>0</v>
      </c>
    </row>
    <row r="47" spans="3:66" x14ac:dyDescent="0.35">
      <c r="C47" s="2"/>
      <c r="D47" s="2"/>
      <c r="E47" s="32" t="s">
        <v>118</v>
      </c>
      <c r="G47" s="89">
        <v>0</v>
      </c>
      <c r="H47" s="89">
        <v>0</v>
      </c>
      <c r="I47" s="89">
        <v>0</v>
      </c>
      <c r="J47" s="89">
        <v>0</v>
      </c>
      <c r="K47" s="89">
        <v>0</v>
      </c>
      <c r="L47" s="89">
        <v>0</v>
      </c>
      <c r="M47" s="89">
        <v>0</v>
      </c>
      <c r="N47" s="89">
        <v>0</v>
      </c>
      <c r="O47" s="89">
        <v>0</v>
      </c>
      <c r="P47" s="89">
        <v>0</v>
      </c>
      <c r="Q47" s="89">
        <v>0</v>
      </c>
      <c r="R47" s="89">
        <v>0</v>
      </c>
      <c r="S47" s="89">
        <v>0</v>
      </c>
      <c r="T47" s="89">
        <v>0</v>
      </c>
      <c r="U47" s="89">
        <v>0</v>
      </c>
      <c r="V47" s="89">
        <v>0</v>
      </c>
      <c r="W47" s="89">
        <v>0</v>
      </c>
      <c r="X47" s="89">
        <v>0</v>
      </c>
      <c r="Y47" s="89">
        <v>0</v>
      </c>
      <c r="Z47" s="89">
        <v>0</v>
      </c>
      <c r="AA47" s="89">
        <v>0</v>
      </c>
      <c r="AB47" s="89">
        <v>0</v>
      </c>
      <c r="AC47" s="89">
        <v>0</v>
      </c>
      <c r="AD47" s="89">
        <v>0</v>
      </c>
      <c r="AE47" s="89">
        <v>0</v>
      </c>
      <c r="AF47" s="89">
        <v>0</v>
      </c>
      <c r="AG47" s="89">
        <v>0</v>
      </c>
      <c r="AH47" s="89">
        <v>0</v>
      </c>
      <c r="AI47" s="89">
        <v>0</v>
      </c>
      <c r="AJ47" s="89">
        <v>0</v>
      </c>
      <c r="AK47" s="89">
        <v>0</v>
      </c>
      <c r="AL47" s="89">
        <v>0</v>
      </c>
      <c r="AM47" s="89">
        <v>0</v>
      </c>
      <c r="AN47" s="89">
        <v>0</v>
      </c>
      <c r="AO47" s="89">
        <v>0</v>
      </c>
      <c r="AP47" s="89">
        <v>0</v>
      </c>
      <c r="AQ47" s="89">
        <v>0</v>
      </c>
      <c r="AR47" s="89">
        <v>0</v>
      </c>
      <c r="AS47" s="89">
        <v>0</v>
      </c>
      <c r="AT47" s="89">
        <v>0</v>
      </c>
      <c r="AU47" s="89">
        <v>0</v>
      </c>
      <c r="AV47" s="89">
        <v>0</v>
      </c>
      <c r="AW47" s="89">
        <v>0</v>
      </c>
      <c r="AX47" s="89">
        <v>0</v>
      </c>
      <c r="AY47" s="89">
        <v>0</v>
      </c>
      <c r="AZ47" s="89">
        <v>0</v>
      </c>
      <c r="BA47" s="89">
        <v>0</v>
      </c>
      <c r="BB47" s="89">
        <v>0</v>
      </c>
      <c r="BC47" s="89">
        <v>0</v>
      </c>
      <c r="BD47" s="89">
        <v>0</v>
      </c>
      <c r="BE47" s="89">
        <v>0</v>
      </c>
      <c r="BF47" s="89">
        <v>0</v>
      </c>
      <c r="BG47" s="89">
        <v>0</v>
      </c>
      <c r="BH47" s="89">
        <v>0</v>
      </c>
      <c r="BI47" s="89">
        <v>0</v>
      </c>
      <c r="BJ47" s="89">
        <v>0</v>
      </c>
      <c r="BK47" s="89">
        <v>0</v>
      </c>
      <c r="BL47" s="89">
        <v>0</v>
      </c>
      <c r="BM47" s="89">
        <v>0</v>
      </c>
      <c r="BN47" s="89">
        <v>0</v>
      </c>
    </row>
    <row r="48" spans="3:66" x14ac:dyDescent="0.35">
      <c r="C48" s="2"/>
      <c r="D48" s="2"/>
      <c r="E48" s="4" t="s">
        <v>120</v>
      </c>
      <c r="G48" s="131">
        <v>0</v>
      </c>
      <c r="H48" s="131">
        <v>0</v>
      </c>
      <c r="I48" s="131">
        <v>0</v>
      </c>
      <c r="J48" s="131">
        <v>0</v>
      </c>
      <c r="K48" s="131">
        <v>0</v>
      </c>
      <c r="L48" s="131">
        <v>0</v>
      </c>
      <c r="M48" s="131">
        <v>0</v>
      </c>
      <c r="N48" s="131">
        <v>0</v>
      </c>
      <c r="O48" s="131">
        <v>0</v>
      </c>
      <c r="P48" s="131">
        <v>0</v>
      </c>
      <c r="Q48" s="131">
        <v>0</v>
      </c>
      <c r="R48" s="131">
        <v>0</v>
      </c>
      <c r="S48" s="131">
        <v>0</v>
      </c>
      <c r="T48" s="131">
        <v>0</v>
      </c>
      <c r="U48" s="131">
        <v>0</v>
      </c>
      <c r="V48" s="131">
        <v>0</v>
      </c>
      <c r="W48" s="131">
        <v>0</v>
      </c>
      <c r="X48" s="131">
        <v>0</v>
      </c>
      <c r="Y48" s="131">
        <v>0</v>
      </c>
      <c r="Z48" s="131">
        <v>0</v>
      </c>
      <c r="AA48" s="131">
        <v>0</v>
      </c>
      <c r="AB48" s="131">
        <v>0</v>
      </c>
      <c r="AC48" s="131">
        <v>0</v>
      </c>
      <c r="AD48" s="131">
        <v>0</v>
      </c>
      <c r="AE48" s="131">
        <v>0</v>
      </c>
      <c r="AF48" s="131">
        <v>0</v>
      </c>
      <c r="AG48" s="131">
        <v>0</v>
      </c>
      <c r="AH48" s="131">
        <v>0</v>
      </c>
      <c r="AI48" s="131">
        <v>0</v>
      </c>
      <c r="AJ48" s="131">
        <v>0</v>
      </c>
      <c r="AK48" s="131">
        <v>0</v>
      </c>
      <c r="AL48" s="131">
        <v>0</v>
      </c>
      <c r="AM48" s="131">
        <v>0</v>
      </c>
      <c r="AN48" s="131">
        <v>0</v>
      </c>
      <c r="AO48" s="131">
        <v>0</v>
      </c>
      <c r="AP48" s="131">
        <v>0</v>
      </c>
      <c r="AQ48" s="131">
        <v>0</v>
      </c>
      <c r="AR48" s="131">
        <v>0</v>
      </c>
      <c r="AS48" s="131">
        <v>0</v>
      </c>
      <c r="AT48" s="131">
        <v>0</v>
      </c>
      <c r="AU48" s="131">
        <v>0</v>
      </c>
      <c r="AV48" s="131">
        <v>0</v>
      </c>
      <c r="AW48" s="131">
        <v>0</v>
      </c>
      <c r="AX48" s="131">
        <v>0</v>
      </c>
      <c r="AY48" s="131">
        <v>0</v>
      </c>
      <c r="AZ48" s="131">
        <v>0</v>
      </c>
      <c r="BA48" s="131">
        <v>0</v>
      </c>
      <c r="BB48" s="131">
        <v>0</v>
      </c>
      <c r="BC48" s="131">
        <v>0</v>
      </c>
      <c r="BD48" s="131">
        <v>0</v>
      </c>
      <c r="BE48" s="131">
        <v>0</v>
      </c>
      <c r="BF48" s="131">
        <v>0</v>
      </c>
      <c r="BG48" s="131">
        <v>0</v>
      </c>
      <c r="BH48" s="131">
        <v>0</v>
      </c>
      <c r="BI48" s="131">
        <v>0</v>
      </c>
      <c r="BJ48" s="131">
        <v>0</v>
      </c>
      <c r="BK48" s="131">
        <v>0</v>
      </c>
      <c r="BL48" s="131">
        <v>0</v>
      </c>
      <c r="BM48" s="131">
        <v>0</v>
      </c>
      <c r="BN48" s="131">
        <v>0</v>
      </c>
    </row>
    <row r="49" spans="3:66" x14ac:dyDescent="0.35">
      <c r="C49" s="6"/>
      <c r="D49" s="6"/>
      <c r="E49" s="32" t="s">
        <v>118</v>
      </c>
      <c r="G49" s="89">
        <v>0</v>
      </c>
      <c r="H49" s="89">
        <v>0</v>
      </c>
      <c r="I49" s="89">
        <v>0</v>
      </c>
      <c r="J49" s="89">
        <v>0</v>
      </c>
      <c r="K49" s="89">
        <v>0</v>
      </c>
      <c r="L49" s="89">
        <v>0</v>
      </c>
      <c r="M49" s="89">
        <v>0</v>
      </c>
      <c r="N49" s="89">
        <v>0</v>
      </c>
      <c r="O49" s="89">
        <v>0</v>
      </c>
      <c r="P49" s="89">
        <v>0</v>
      </c>
      <c r="Q49" s="89">
        <v>0</v>
      </c>
      <c r="R49" s="89">
        <v>0</v>
      </c>
      <c r="S49" s="89">
        <v>0</v>
      </c>
      <c r="T49" s="89">
        <v>0</v>
      </c>
      <c r="U49" s="89">
        <v>0</v>
      </c>
      <c r="V49" s="89">
        <v>0</v>
      </c>
      <c r="W49" s="89">
        <v>0</v>
      </c>
      <c r="X49" s="89">
        <v>0</v>
      </c>
      <c r="Y49" s="89">
        <v>0</v>
      </c>
      <c r="Z49" s="89">
        <v>0</v>
      </c>
      <c r="AA49" s="89">
        <v>0</v>
      </c>
      <c r="AB49" s="89">
        <v>0</v>
      </c>
      <c r="AC49" s="89">
        <v>0</v>
      </c>
      <c r="AD49" s="89">
        <v>0</v>
      </c>
      <c r="AE49" s="89">
        <v>0</v>
      </c>
      <c r="AF49" s="89">
        <v>0</v>
      </c>
      <c r="AG49" s="89">
        <v>0</v>
      </c>
      <c r="AH49" s="89">
        <v>0</v>
      </c>
      <c r="AI49" s="89">
        <v>0</v>
      </c>
      <c r="AJ49" s="89">
        <v>0</v>
      </c>
      <c r="AK49" s="89">
        <v>0</v>
      </c>
      <c r="AL49" s="89">
        <v>0</v>
      </c>
      <c r="AM49" s="89">
        <v>0</v>
      </c>
      <c r="AN49" s="89">
        <v>0</v>
      </c>
      <c r="AO49" s="89">
        <v>0</v>
      </c>
      <c r="AP49" s="89">
        <v>0</v>
      </c>
      <c r="AQ49" s="89">
        <v>0</v>
      </c>
      <c r="AR49" s="89">
        <v>0</v>
      </c>
      <c r="AS49" s="89">
        <v>0</v>
      </c>
      <c r="AT49" s="89">
        <v>0</v>
      </c>
      <c r="AU49" s="89">
        <v>0</v>
      </c>
      <c r="AV49" s="89">
        <v>0</v>
      </c>
      <c r="AW49" s="89">
        <v>0</v>
      </c>
      <c r="AX49" s="89">
        <v>0</v>
      </c>
      <c r="AY49" s="89">
        <v>0</v>
      </c>
      <c r="AZ49" s="89">
        <v>0</v>
      </c>
      <c r="BA49" s="89">
        <v>0</v>
      </c>
      <c r="BB49" s="89">
        <v>0</v>
      </c>
      <c r="BC49" s="89">
        <v>0</v>
      </c>
      <c r="BD49" s="89">
        <v>0</v>
      </c>
      <c r="BE49" s="89">
        <v>0</v>
      </c>
      <c r="BF49" s="89">
        <v>0</v>
      </c>
      <c r="BG49" s="89">
        <v>0</v>
      </c>
      <c r="BH49" s="89">
        <v>0</v>
      </c>
      <c r="BI49" s="89">
        <v>0</v>
      </c>
      <c r="BJ49" s="89">
        <v>0</v>
      </c>
      <c r="BK49" s="89">
        <v>0</v>
      </c>
      <c r="BL49" s="89">
        <v>0</v>
      </c>
      <c r="BM49" s="89">
        <v>0</v>
      </c>
      <c r="BN49" s="89">
        <v>0</v>
      </c>
    </row>
    <row r="50" spans="3:66" x14ac:dyDescent="0.35">
      <c r="C50" s="6"/>
      <c r="D50" s="6"/>
      <c r="E50" s="2" t="s">
        <v>97</v>
      </c>
      <c r="G50" s="131">
        <v>0</v>
      </c>
      <c r="H50" s="131">
        <v>0</v>
      </c>
      <c r="I50" s="131">
        <v>0</v>
      </c>
      <c r="J50" s="131">
        <v>0</v>
      </c>
      <c r="K50" s="131">
        <v>0</v>
      </c>
      <c r="L50" s="131">
        <v>0</v>
      </c>
      <c r="M50" s="131">
        <v>0</v>
      </c>
      <c r="N50" s="131">
        <v>0</v>
      </c>
      <c r="O50" s="131">
        <v>0</v>
      </c>
      <c r="P50" s="131">
        <v>0</v>
      </c>
      <c r="Q50" s="131">
        <v>0</v>
      </c>
      <c r="R50" s="131">
        <v>0</v>
      </c>
      <c r="S50" s="131">
        <v>0</v>
      </c>
      <c r="T50" s="131">
        <v>0</v>
      </c>
      <c r="U50" s="131">
        <v>0</v>
      </c>
      <c r="V50" s="131">
        <v>0</v>
      </c>
      <c r="W50" s="131">
        <v>0</v>
      </c>
      <c r="X50" s="131">
        <v>0</v>
      </c>
      <c r="Y50" s="131">
        <v>0</v>
      </c>
      <c r="Z50" s="131">
        <v>0</v>
      </c>
      <c r="AA50" s="131">
        <v>0</v>
      </c>
      <c r="AB50" s="131">
        <v>0</v>
      </c>
      <c r="AC50" s="131">
        <v>0</v>
      </c>
      <c r="AD50" s="131">
        <v>0</v>
      </c>
      <c r="AE50" s="131">
        <v>0</v>
      </c>
      <c r="AF50" s="131">
        <v>0</v>
      </c>
      <c r="AG50" s="131">
        <v>0</v>
      </c>
      <c r="AH50" s="131">
        <v>0</v>
      </c>
      <c r="AI50" s="131">
        <v>0</v>
      </c>
      <c r="AJ50" s="131">
        <v>0</v>
      </c>
      <c r="AK50" s="131">
        <v>0</v>
      </c>
      <c r="AL50" s="131">
        <v>0</v>
      </c>
      <c r="AM50" s="131">
        <v>0</v>
      </c>
      <c r="AN50" s="131">
        <v>0</v>
      </c>
      <c r="AO50" s="131">
        <v>0</v>
      </c>
      <c r="AP50" s="131">
        <v>0</v>
      </c>
      <c r="AQ50" s="131">
        <v>0</v>
      </c>
      <c r="AR50" s="131">
        <v>0</v>
      </c>
      <c r="AS50" s="131">
        <v>0</v>
      </c>
      <c r="AT50" s="131">
        <v>0</v>
      </c>
      <c r="AU50" s="131">
        <v>0</v>
      </c>
      <c r="AV50" s="131">
        <v>0</v>
      </c>
      <c r="AW50" s="131">
        <v>0</v>
      </c>
      <c r="AX50" s="131">
        <v>0</v>
      </c>
      <c r="AY50" s="131">
        <v>0</v>
      </c>
      <c r="AZ50" s="131">
        <v>0</v>
      </c>
      <c r="BA50" s="131">
        <v>0</v>
      </c>
      <c r="BB50" s="131">
        <v>0</v>
      </c>
      <c r="BC50" s="131">
        <v>0</v>
      </c>
      <c r="BD50" s="131">
        <v>0</v>
      </c>
      <c r="BE50" s="131">
        <v>0</v>
      </c>
      <c r="BF50" s="131">
        <v>0</v>
      </c>
      <c r="BG50" s="131">
        <v>0</v>
      </c>
      <c r="BH50" s="131">
        <v>0</v>
      </c>
      <c r="BI50" s="131">
        <v>0</v>
      </c>
      <c r="BJ50" s="131">
        <v>0</v>
      </c>
      <c r="BK50" s="131">
        <v>0</v>
      </c>
      <c r="BL50" s="131">
        <v>0</v>
      </c>
      <c r="BM50" s="131">
        <v>0</v>
      </c>
      <c r="BN50" s="131">
        <v>0</v>
      </c>
    </row>
    <row r="51" spans="3:66" x14ac:dyDescent="0.35">
      <c r="C51" s="2"/>
      <c r="D51" s="2"/>
      <c r="E51" s="4" t="s">
        <v>121</v>
      </c>
      <c r="G51" s="131">
        <v>13000000</v>
      </c>
      <c r="H51" s="131">
        <v>0</v>
      </c>
      <c r="I51" s="131">
        <v>0</v>
      </c>
      <c r="J51" s="131">
        <v>0</v>
      </c>
      <c r="K51" s="131">
        <v>0</v>
      </c>
      <c r="L51" s="131">
        <v>0</v>
      </c>
      <c r="M51" s="131">
        <v>0</v>
      </c>
      <c r="N51" s="131">
        <v>0</v>
      </c>
      <c r="O51" s="131">
        <v>0</v>
      </c>
      <c r="P51" s="131">
        <v>0</v>
      </c>
      <c r="Q51" s="131">
        <v>0</v>
      </c>
      <c r="R51" s="131">
        <v>0</v>
      </c>
      <c r="S51" s="131">
        <v>0</v>
      </c>
      <c r="T51" s="131">
        <v>0</v>
      </c>
      <c r="U51" s="131">
        <v>0</v>
      </c>
      <c r="V51" s="131">
        <v>2500000</v>
      </c>
      <c r="W51" s="131">
        <v>0</v>
      </c>
      <c r="X51" s="131">
        <v>0</v>
      </c>
      <c r="Y51" s="131">
        <v>0</v>
      </c>
      <c r="Z51" s="131">
        <v>0</v>
      </c>
      <c r="AA51" s="131">
        <v>0</v>
      </c>
      <c r="AB51" s="131">
        <v>0</v>
      </c>
      <c r="AC51" s="131">
        <v>0</v>
      </c>
      <c r="AD51" s="131">
        <v>0</v>
      </c>
      <c r="AE51" s="131">
        <v>0</v>
      </c>
      <c r="AF51" s="131">
        <v>0</v>
      </c>
      <c r="AG51" s="131">
        <v>0</v>
      </c>
      <c r="AH51" s="131">
        <v>0</v>
      </c>
      <c r="AI51" s="131">
        <v>0</v>
      </c>
      <c r="AJ51" s="131">
        <v>0</v>
      </c>
      <c r="AK51" s="131">
        <v>0</v>
      </c>
      <c r="AL51" s="131">
        <v>0</v>
      </c>
      <c r="AM51" s="131">
        <v>0</v>
      </c>
      <c r="AN51" s="131">
        <v>0</v>
      </c>
      <c r="AO51" s="131">
        <v>0</v>
      </c>
      <c r="AP51" s="131">
        <v>0</v>
      </c>
      <c r="AQ51" s="131">
        <v>0</v>
      </c>
      <c r="AR51" s="131">
        <v>0</v>
      </c>
      <c r="AS51" s="131">
        <v>0</v>
      </c>
      <c r="AT51" s="131">
        <v>0</v>
      </c>
      <c r="AU51" s="131">
        <v>0</v>
      </c>
      <c r="AV51" s="131">
        <v>0</v>
      </c>
      <c r="AW51" s="131">
        <v>0</v>
      </c>
      <c r="AX51" s="131">
        <v>0</v>
      </c>
      <c r="AY51" s="131">
        <v>0</v>
      </c>
      <c r="AZ51" s="131">
        <v>0</v>
      </c>
      <c r="BA51" s="131">
        <v>0</v>
      </c>
      <c r="BB51" s="131">
        <v>0</v>
      </c>
      <c r="BC51" s="131">
        <v>0</v>
      </c>
      <c r="BD51" s="131">
        <v>0</v>
      </c>
      <c r="BE51" s="131">
        <v>0</v>
      </c>
      <c r="BF51" s="131">
        <v>0</v>
      </c>
      <c r="BG51" s="131">
        <v>0</v>
      </c>
      <c r="BH51" s="131">
        <v>0</v>
      </c>
      <c r="BI51" s="131">
        <v>0</v>
      </c>
      <c r="BJ51" s="131">
        <v>0</v>
      </c>
      <c r="BK51" s="131">
        <v>0</v>
      </c>
      <c r="BL51" s="131">
        <v>0</v>
      </c>
      <c r="BM51" s="131">
        <v>0</v>
      </c>
      <c r="BN51" s="131">
        <v>0</v>
      </c>
    </row>
    <row r="52" spans="3:66" x14ac:dyDescent="0.35">
      <c r="C52" s="6"/>
      <c r="D52" s="6"/>
      <c r="E52" s="4" t="s">
        <v>122</v>
      </c>
      <c r="G52" s="131">
        <v>0</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131">
        <v>0</v>
      </c>
      <c r="X52" s="131">
        <v>0</v>
      </c>
      <c r="Y52" s="131">
        <v>0</v>
      </c>
      <c r="Z52" s="131">
        <v>0</v>
      </c>
      <c r="AA52" s="131">
        <v>0</v>
      </c>
      <c r="AB52" s="131">
        <v>0</v>
      </c>
      <c r="AC52" s="131">
        <v>0</v>
      </c>
      <c r="AD52" s="131">
        <v>0</v>
      </c>
      <c r="AE52" s="131">
        <v>0</v>
      </c>
      <c r="AF52" s="131">
        <v>0</v>
      </c>
      <c r="AG52" s="131">
        <v>0</v>
      </c>
      <c r="AH52" s="131">
        <v>0</v>
      </c>
      <c r="AI52" s="131">
        <v>0</v>
      </c>
      <c r="AJ52" s="131">
        <v>0</v>
      </c>
      <c r="AK52" s="131">
        <v>0</v>
      </c>
      <c r="AL52" s="131">
        <v>0</v>
      </c>
      <c r="AM52" s="131">
        <v>0</v>
      </c>
      <c r="AN52" s="131">
        <v>0</v>
      </c>
      <c r="AO52" s="131">
        <v>0</v>
      </c>
      <c r="AP52" s="131">
        <v>0</v>
      </c>
      <c r="AQ52" s="131">
        <v>0</v>
      </c>
      <c r="AR52" s="131">
        <v>0</v>
      </c>
      <c r="AS52" s="131">
        <v>0</v>
      </c>
      <c r="AT52" s="131">
        <v>0</v>
      </c>
      <c r="AU52" s="131">
        <v>0</v>
      </c>
      <c r="AV52" s="131">
        <v>0</v>
      </c>
      <c r="AW52" s="131">
        <v>0</v>
      </c>
      <c r="AX52" s="131">
        <v>0</v>
      </c>
      <c r="AY52" s="131">
        <v>0</v>
      </c>
      <c r="AZ52" s="131">
        <v>0</v>
      </c>
      <c r="BA52" s="131">
        <v>0</v>
      </c>
      <c r="BB52" s="131">
        <v>0</v>
      </c>
      <c r="BC52" s="131">
        <v>0</v>
      </c>
      <c r="BD52" s="131">
        <v>0</v>
      </c>
      <c r="BE52" s="131">
        <v>0</v>
      </c>
      <c r="BF52" s="131">
        <v>0</v>
      </c>
      <c r="BG52" s="131">
        <v>0</v>
      </c>
      <c r="BH52" s="131">
        <v>0</v>
      </c>
      <c r="BI52" s="131">
        <v>0</v>
      </c>
      <c r="BJ52" s="131">
        <v>0</v>
      </c>
      <c r="BK52" s="131">
        <v>0</v>
      </c>
      <c r="BL52" s="131">
        <v>0</v>
      </c>
      <c r="BM52" s="131">
        <v>0</v>
      </c>
      <c r="BN52" s="131">
        <v>0</v>
      </c>
    </row>
    <row r="53" spans="3:66" x14ac:dyDescent="0.35">
      <c r="C53" s="2"/>
      <c r="D53" s="2"/>
      <c r="E53" s="4" t="s">
        <v>123</v>
      </c>
      <c r="G53" s="131">
        <v>0</v>
      </c>
      <c r="H53" s="131">
        <v>0</v>
      </c>
      <c r="I53" s="131">
        <v>0</v>
      </c>
      <c r="J53" s="131">
        <v>0</v>
      </c>
      <c r="K53" s="131">
        <v>0</v>
      </c>
      <c r="L53" s="131">
        <v>0</v>
      </c>
      <c r="M53" s="131">
        <v>0</v>
      </c>
      <c r="N53" s="131">
        <v>0</v>
      </c>
      <c r="O53" s="131">
        <v>0</v>
      </c>
      <c r="P53" s="131">
        <v>0</v>
      </c>
      <c r="Q53" s="131">
        <v>0</v>
      </c>
      <c r="R53" s="131">
        <v>0</v>
      </c>
      <c r="S53" s="131">
        <v>0</v>
      </c>
      <c r="T53" s="131">
        <v>0</v>
      </c>
      <c r="U53" s="131">
        <v>0</v>
      </c>
      <c r="V53" s="131">
        <v>0</v>
      </c>
      <c r="W53" s="131">
        <v>0</v>
      </c>
      <c r="X53" s="131">
        <v>0</v>
      </c>
      <c r="Y53" s="131">
        <v>0</v>
      </c>
      <c r="Z53" s="131">
        <v>0</v>
      </c>
      <c r="AA53" s="131">
        <v>0</v>
      </c>
      <c r="AB53" s="131">
        <v>0</v>
      </c>
      <c r="AC53" s="131">
        <v>0</v>
      </c>
      <c r="AD53" s="131">
        <v>0</v>
      </c>
      <c r="AE53" s="131">
        <v>0</v>
      </c>
      <c r="AF53" s="131">
        <v>0</v>
      </c>
      <c r="AG53" s="131">
        <v>0</v>
      </c>
      <c r="AH53" s="131">
        <v>0</v>
      </c>
      <c r="AI53" s="131">
        <v>0</v>
      </c>
      <c r="AJ53" s="131">
        <v>0</v>
      </c>
      <c r="AK53" s="131">
        <v>0</v>
      </c>
      <c r="AL53" s="131">
        <v>0</v>
      </c>
      <c r="AM53" s="131">
        <v>0</v>
      </c>
      <c r="AN53" s="131">
        <v>0</v>
      </c>
      <c r="AO53" s="131">
        <v>0</v>
      </c>
      <c r="AP53" s="131">
        <v>0</v>
      </c>
      <c r="AQ53" s="131">
        <v>0</v>
      </c>
      <c r="AR53" s="131">
        <v>0</v>
      </c>
      <c r="AS53" s="131">
        <v>0</v>
      </c>
      <c r="AT53" s="131">
        <v>0</v>
      </c>
      <c r="AU53" s="131">
        <v>0</v>
      </c>
      <c r="AV53" s="131">
        <v>0</v>
      </c>
      <c r="AW53" s="131">
        <v>0</v>
      </c>
      <c r="AX53" s="131">
        <v>0</v>
      </c>
      <c r="AY53" s="131">
        <v>0</v>
      </c>
      <c r="AZ53" s="131">
        <v>0</v>
      </c>
      <c r="BA53" s="131">
        <v>0</v>
      </c>
      <c r="BB53" s="131">
        <v>0</v>
      </c>
      <c r="BC53" s="131">
        <v>0</v>
      </c>
      <c r="BD53" s="131">
        <v>0</v>
      </c>
      <c r="BE53" s="131">
        <v>0</v>
      </c>
      <c r="BF53" s="131">
        <v>0</v>
      </c>
      <c r="BG53" s="131">
        <v>0</v>
      </c>
      <c r="BH53" s="131">
        <v>0</v>
      </c>
      <c r="BI53" s="131">
        <v>0</v>
      </c>
      <c r="BJ53" s="131">
        <v>0</v>
      </c>
      <c r="BK53" s="131">
        <v>0</v>
      </c>
      <c r="BL53" s="131">
        <v>0</v>
      </c>
      <c r="BM53" s="131">
        <v>0</v>
      </c>
      <c r="BN53" s="131">
        <v>0</v>
      </c>
    </row>
    <row r="54" spans="3:66" x14ac:dyDescent="0.35">
      <c r="C54" s="2"/>
      <c r="D54" s="2"/>
      <c r="E54" s="4" t="s">
        <v>124</v>
      </c>
      <c r="G54" s="131">
        <v>0</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131">
        <v>0</v>
      </c>
      <c r="X54" s="131">
        <v>0</v>
      </c>
      <c r="Y54" s="131">
        <v>0</v>
      </c>
      <c r="Z54" s="131">
        <v>0</v>
      </c>
      <c r="AA54" s="131">
        <v>0</v>
      </c>
      <c r="AB54" s="131">
        <v>0</v>
      </c>
      <c r="AC54" s="131">
        <v>0</v>
      </c>
      <c r="AD54" s="131">
        <v>0</v>
      </c>
      <c r="AE54" s="131">
        <v>0</v>
      </c>
      <c r="AF54" s="131">
        <v>0</v>
      </c>
      <c r="AG54" s="131">
        <v>0</v>
      </c>
      <c r="AH54" s="131">
        <v>0</v>
      </c>
      <c r="AI54" s="131">
        <v>0</v>
      </c>
      <c r="AJ54" s="131">
        <v>0</v>
      </c>
      <c r="AK54" s="131">
        <v>0</v>
      </c>
      <c r="AL54" s="131">
        <v>0</v>
      </c>
      <c r="AM54" s="131">
        <v>0</v>
      </c>
      <c r="AN54" s="131">
        <v>0</v>
      </c>
      <c r="AO54" s="131">
        <v>0</v>
      </c>
      <c r="AP54" s="131">
        <v>0</v>
      </c>
      <c r="AQ54" s="131">
        <v>0</v>
      </c>
      <c r="AR54" s="131">
        <v>0</v>
      </c>
      <c r="AS54" s="131">
        <v>0</v>
      </c>
      <c r="AT54" s="131">
        <v>0</v>
      </c>
      <c r="AU54" s="131">
        <v>0</v>
      </c>
      <c r="AV54" s="131">
        <v>0</v>
      </c>
      <c r="AW54" s="131">
        <v>0</v>
      </c>
      <c r="AX54" s="131">
        <v>0</v>
      </c>
      <c r="AY54" s="131">
        <v>0</v>
      </c>
      <c r="AZ54" s="131">
        <v>0</v>
      </c>
      <c r="BA54" s="131">
        <v>0</v>
      </c>
      <c r="BB54" s="131">
        <v>0</v>
      </c>
      <c r="BC54" s="131">
        <v>0</v>
      </c>
      <c r="BD54" s="131">
        <v>0</v>
      </c>
      <c r="BE54" s="131">
        <v>0</v>
      </c>
      <c r="BF54" s="131">
        <v>0</v>
      </c>
      <c r="BG54" s="131">
        <v>0</v>
      </c>
      <c r="BH54" s="131">
        <v>0</v>
      </c>
      <c r="BI54" s="131">
        <v>0</v>
      </c>
      <c r="BJ54" s="131">
        <v>0</v>
      </c>
      <c r="BK54" s="131">
        <v>0</v>
      </c>
      <c r="BL54" s="131">
        <v>0</v>
      </c>
      <c r="BM54" s="131">
        <v>0</v>
      </c>
      <c r="BN54" s="131">
        <v>0</v>
      </c>
    </row>
    <row r="55" spans="3:66" x14ac:dyDescent="0.35">
      <c r="C55" s="6"/>
      <c r="D55" s="6"/>
      <c r="E55" s="4" t="s">
        <v>125</v>
      </c>
      <c r="G55" s="131">
        <v>0</v>
      </c>
      <c r="H55" s="131">
        <v>0</v>
      </c>
      <c r="I55" s="131">
        <v>0</v>
      </c>
      <c r="J55" s="131">
        <v>0</v>
      </c>
      <c r="K55" s="131">
        <v>0</v>
      </c>
      <c r="L55" s="131">
        <v>0</v>
      </c>
      <c r="M55" s="131">
        <v>0</v>
      </c>
      <c r="N55" s="131">
        <v>0</v>
      </c>
      <c r="O55" s="131">
        <v>0</v>
      </c>
      <c r="P55" s="131">
        <v>0</v>
      </c>
      <c r="Q55" s="131">
        <v>0</v>
      </c>
      <c r="R55" s="131">
        <v>0</v>
      </c>
      <c r="S55" s="131">
        <v>0</v>
      </c>
      <c r="T55" s="131">
        <v>0</v>
      </c>
      <c r="U55" s="131">
        <v>0</v>
      </c>
      <c r="V55" s="131">
        <v>0</v>
      </c>
      <c r="W55" s="131">
        <v>0</v>
      </c>
      <c r="X55" s="131">
        <v>0</v>
      </c>
      <c r="Y55" s="131">
        <v>0</v>
      </c>
      <c r="Z55" s="131">
        <v>0</v>
      </c>
      <c r="AA55" s="131">
        <v>0</v>
      </c>
      <c r="AB55" s="131">
        <v>0</v>
      </c>
      <c r="AC55" s="131">
        <v>0</v>
      </c>
      <c r="AD55" s="131">
        <v>0</v>
      </c>
      <c r="AE55" s="131">
        <v>0</v>
      </c>
      <c r="AF55" s="131">
        <v>0</v>
      </c>
      <c r="AG55" s="131">
        <v>0</v>
      </c>
      <c r="AH55" s="131">
        <v>0</v>
      </c>
      <c r="AI55" s="131">
        <v>0</v>
      </c>
      <c r="AJ55" s="131">
        <v>0</v>
      </c>
      <c r="AK55" s="131">
        <v>0</v>
      </c>
      <c r="AL55" s="131">
        <v>0</v>
      </c>
      <c r="AM55" s="131">
        <v>0</v>
      </c>
      <c r="AN55" s="131">
        <v>0</v>
      </c>
      <c r="AO55" s="131">
        <v>0</v>
      </c>
      <c r="AP55" s="131">
        <v>0</v>
      </c>
      <c r="AQ55" s="131">
        <v>0</v>
      </c>
      <c r="AR55" s="131">
        <v>0</v>
      </c>
      <c r="AS55" s="131">
        <v>0</v>
      </c>
      <c r="AT55" s="131">
        <v>0</v>
      </c>
      <c r="AU55" s="131">
        <v>0</v>
      </c>
      <c r="AV55" s="131">
        <v>0</v>
      </c>
      <c r="AW55" s="131">
        <v>0</v>
      </c>
      <c r="AX55" s="131">
        <v>0</v>
      </c>
      <c r="AY55" s="131">
        <v>0</v>
      </c>
      <c r="AZ55" s="131">
        <v>0</v>
      </c>
      <c r="BA55" s="131">
        <v>0</v>
      </c>
      <c r="BB55" s="131">
        <v>0</v>
      </c>
      <c r="BC55" s="131">
        <v>0</v>
      </c>
      <c r="BD55" s="131">
        <v>0</v>
      </c>
      <c r="BE55" s="131">
        <v>0</v>
      </c>
      <c r="BF55" s="131">
        <v>0</v>
      </c>
      <c r="BG55" s="131">
        <v>0</v>
      </c>
      <c r="BH55" s="131">
        <v>0</v>
      </c>
      <c r="BI55" s="131">
        <v>0</v>
      </c>
      <c r="BJ55" s="131">
        <v>0</v>
      </c>
      <c r="BK55" s="131">
        <v>0</v>
      </c>
      <c r="BL55" s="131">
        <v>0</v>
      </c>
      <c r="BM55" s="131">
        <v>0</v>
      </c>
      <c r="BN55" s="131">
        <v>0</v>
      </c>
    </row>
    <row r="56" spans="3:66" x14ac:dyDescent="0.35">
      <c r="C56" s="6"/>
      <c r="D56" s="6"/>
      <c r="E56" s="29" t="s">
        <v>126</v>
      </c>
      <c r="F56" s="18"/>
      <c r="G56" s="131">
        <v>0</v>
      </c>
      <c r="H56" s="131">
        <v>0</v>
      </c>
      <c r="I56" s="131">
        <v>0</v>
      </c>
      <c r="J56" s="131">
        <v>0</v>
      </c>
      <c r="K56" s="131">
        <v>0</v>
      </c>
      <c r="L56" s="131">
        <v>0</v>
      </c>
      <c r="M56" s="131">
        <v>0</v>
      </c>
      <c r="N56" s="131">
        <v>0</v>
      </c>
      <c r="O56" s="131">
        <v>0</v>
      </c>
      <c r="P56" s="131">
        <v>0</v>
      </c>
      <c r="Q56" s="131">
        <v>0</v>
      </c>
      <c r="R56" s="131">
        <v>0</v>
      </c>
      <c r="S56" s="131">
        <v>0</v>
      </c>
      <c r="T56" s="131">
        <v>0</v>
      </c>
      <c r="U56" s="131">
        <v>0</v>
      </c>
      <c r="V56" s="131">
        <v>0</v>
      </c>
      <c r="W56" s="131">
        <v>0</v>
      </c>
      <c r="X56" s="131">
        <v>0</v>
      </c>
      <c r="Y56" s="131">
        <v>0</v>
      </c>
      <c r="Z56" s="131">
        <v>0</v>
      </c>
      <c r="AA56" s="131">
        <v>0</v>
      </c>
      <c r="AB56" s="131">
        <v>0</v>
      </c>
      <c r="AC56" s="131">
        <v>0</v>
      </c>
      <c r="AD56" s="131">
        <v>0</v>
      </c>
      <c r="AE56" s="131">
        <v>0</v>
      </c>
      <c r="AF56" s="131">
        <v>0</v>
      </c>
      <c r="AG56" s="131">
        <v>0</v>
      </c>
      <c r="AH56" s="131">
        <v>0</v>
      </c>
      <c r="AI56" s="131">
        <v>0</v>
      </c>
      <c r="AJ56" s="131">
        <v>0</v>
      </c>
      <c r="AK56" s="131">
        <v>0</v>
      </c>
      <c r="AL56" s="131">
        <v>0</v>
      </c>
      <c r="AM56" s="131">
        <v>0</v>
      </c>
      <c r="AN56" s="131">
        <v>0</v>
      </c>
      <c r="AO56" s="131">
        <v>0</v>
      </c>
      <c r="AP56" s="131">
        <v>0</v>
      </c>
      <c r="AQ56" s="131">
        <v>0</v>
      </c>
      <c r="AR56" s="131">
        <v>0</v>
      </c>
      <c r="AS56" s="131">
        <v>0</v>
      </c>
      <c r="AT56" s="131">
        <v>0</v>
      </c>
      <c r="AU56" s="131">
        <v>0</v>
      </c>
      <c r="AV56" s="131">
        <v>0</v>
      </c>
      <c r="AW56" s="131">
        <v>0</v>
      </c>
      <c r="AX56" s="131">
        <v>0</v>
      </c>
      <c r="AY56" s="131">
        <v>0</v>
      </c>
      <c r="AZ56" s="131">
        <v>0</v>
      </c>
      <c r="BA56" s="131">
        <v>0</v>
      </c>
      <c r="BB56" s="131">
        <v>0</v>
      </c>
      <c r="BC56" s="131">
        <v>0</v>
      </c>
      <c r="BD56" s="131">
        <v>0</v>
      </c>
      <c r="BE56" s="131">
        <v>0</v>
      </c>
      <c r="BF56" s="131">
        <v>0</v>
      </c>
      <c r="BG56" s="131">
        <v>0</v>
      </c>
      <c r="BH56" s="131">
        <v>0</v>
      </c>
      <c r="BI56" s="131">
        <v>0</v>
      </c>
      <c r="BJ56" s="131">
        <v>0</v>
      </c>
      <c r="BK56" s="131">
        <v>0</v>
      </c>
      <c r="BL56" s="131">
        <v>0</v>
      </c>
      <c r="BM56" s="131">
        <v>0</v>
      </c>
      <c r="BN56" s="131">
        <v>0</v>
      </c>
    </row>
    <row r="57" spans="3:66" x14ac:dyDescent="0.35">
      <c r="C57" s="6"/>
      <c r="D57" s="6"/>
      <c r="E57" s="3" t="s">
        <v>100</v>
      </c>
      <c r="G57" s="35">
        <f t="shared" ref="G57:AL57" si="14">SUM(G51:G56)+$G$42*(G45+G47+G49)+G48+G46+G44</f>
        <v>13000000</v>
      </c>
      <c r="H57" s="35">
        <f t="shared" si="14"/>
        <v>0</v>
      </c>
      <c r="I57" s="35">
        <f t="shared" si="14"/>
        <v>0</v>
      </c>
      <c r="J57" s="35">
        <f t="shared" si="14"/>
        <v>0</v>
      </c>
      <c r="K57" s="35">
        <f t="shared" si="14"/>
        <v>0</v>
      </c>
      <c r="L57" s="35">
        <f t="shared" si="14"/>
        <v>0</v>
      </c>
      <c r="M57" s="35">
        <f t="shared" si="14"/>
        <v>0</v>
      </c>
      <c r="N57" s="35">
        <f t="shared" si="14"/>
        <v>0</v>
      </c>
      <c r="O57" s="35">
        <f t="shared" si="14"/>
        <v>0</v>
      </c>
      <c r="P57" s="35">
        <f t="shared" si="14"/>
        <v>0</v>
      </c>
      <c r="Q57" s="35">
        <f t="shared" si="14"/>
        <v>0</v>
      </c>
      <c r="R57" s="35">
        <f t="shared" si="14"/>
        <v>0</v>
      </c>
      <c r="S57" s="35">
        <f t="shared" si="14"/>
        <v>0</v>
      </c>
      <c r="T57" s="35">
        <f t="shared" si="14"/>
        <v>0</v>
      </c>
      <c r="U57" s="35">
        <f t="shared" si="14"/>
        <v>0</v>
      </c>
      <c r="V57" s="35">
        <f t="shared" si="14"/>
        <v>2500000</v>
      </c>
      <c r="W57" s="35">
        <f t="shared" si="14"/>
        <v>0</v>
      </c>
      <c r="X57" s="35">
        <f t="shared" si="14"/>
        <v>0</v>
      </c>
      <c r="Y57" s="35">
        <f t="shared" si="14"/>
        <v>0</v>
      </c>
      <c r="Z57" s="35">
        <f t="shared" si="14"/>
        <v>0</v>
      </c>
      <c r="AA57" s="35">
        <f t="shared" si="14"/>
        <v>0</v>
      </c>
      <c r="AB57" s="35">
        <f t="shared" si="14"/>
        <v>0</v>
      </c>
      <c r="AC57" s="35">
        <f t="shared" si="14"/>
        <v>0</v>
      </c>
      <c r="AD57" s="35">
        <f t="shared" si="14"/>
        <v>0</v>
      </c>
      <c r="AE57" s="35">
        <f t="shared" si="14"/>
        <v>0</v>
      </c>
      <c r="AF57" s="35">
        <f t="shared" si="14"/>
        <v>0</v>
      </c>
      <c r="AG57" s="35">
        <f t="shared" si="14"/>
        <v>0</v>
      </c>
      <c r="AH57" s="35">
        <f t="shared" si="14"/>
        <v>0</v>
      </c>
      <c r="AI57" s="35">
        <f t="shared" si="14"/>
        <v>0</v>
      </c>
      <c r="AJ57" s="35">
        <f t="shared" si="14"/>
        <v>0</v>
      </c>
      <c r="AK57" s="35">
        <f t="shared" si="14"/>
        <v>0</v>
      </c>
      <c r="AL57" s="35">
        <f t="shared" si="14"/>
        <v>0</v>
      </c>
      <c r="AM57" s="35">
        <f t="shared" ref="AM57:BN57" si="15">SUM(AM51:AM56)+$G$42*(AM45+AM47+AM49)+AM48+AM46+AM44</f>
        <v>0</v>
      </c>
      <c r="AN57" s="35">
        <f t="shared" si="15"/>
        <v>0</v>
      </c>
      <c r="AO57" s="35">
        <f t="shared" si="15"/>
        <v>0</v>
      </c>
      <c r="AP57" s="35">
        <f t="shared" si="15"/>
        <v>0</v>
      </c>
      <c r="AQ57" s="35">
        <f t="shared" si="15"/>
        <v>0</v>
      </c>
      <c r="AR57" s="35">
        <f t="shared" si="15"/>
        <v>0</v>
      </c>
      <c r="AS57" s="35">
        <f t="shared" si="15"/>
        <v>0</v>
      </c>
      <c r="AT57" s="35">
        <f t="shared" si="15"/>
        <v>0</v>
      </c>
      <c r="AU57" s="35">
        <f t="shared" si="15"/>
        <v>0</v>
      </c>
      <c r="AV57" s="35">
        <f t="shared" si="15"/>
        <v>0</v>
      </c>
      <c r="AW57" s="35">
        <f t="shared" si="15"/>
        <v>0</v>
      </c>
      <c r="AX57" s="35">
        <f t="shared" si="15"/>
        <v>0</v>
      </c>
      <c r="AY57" s="35">
        <f t="shared" si="15"/>
        <v>0</v>
      </c>
      <c r="AZ57" s="35">
        <f t="shared" si="15"/>
        <v>0</v>
      </c>
      <c r="BA57" s="35">
        <f t="shared" si="15"/>
        <v>0</v>
      </c>
      <c r="BB57" s="35">
        <f t="shared" si="15"/>
        <v>0</v>
      </c>
      <c r="BC57" s="35">
        <f t="shared" si="15"/>
        <v>0</v>
      </c>
      <c r="BD57" s="35">
        <f t="shared" si="15"/>
        <v>0</v>
      </c>
      <c r="BE57" s="35">
        <f t="shared" si="15"/>
        <v>0</v>
      </c>
      <c r="BF57" s="35">
        <f t="shared" si="15"/>
        <v>0</v>
      </c>
      <c r="BG57" s="35">
        <f t="shared" si="15"/>
        <v>0</v>
      </c>
      <c r="BH57" s="35">
        <f t="shared" si="15"/>
        <v>0</v>
      </c>
      <c r="BI57" s="35">
        <f t="shared" si="15"/>
        <v>0</v>
      </c>
      <c r="BJ57" s="35">
        <f t="shared" si="15"/>
        <v>0</v>
      </c>
      <c r="BK57" s="35">
        <f t="shared" si="15"/>
        <v>0</v>
      </c>
      <c r="BL57" s="35">
        <f t="shared" si="15"/>
        <v>0</v>
      </c>
      <c r="BM57" s="35">
        <f t="shared" si="15"/>
        <v>0</v>
      </c>
      <c r="BN57" s="35">
        <f t="shared" si="15"/>
        <v>0</v>
      </c>
    </row>
    <row r="58" spans="3:66" x14ac:dyDescent="0.35">
      <c r="C58" s="6"/>
      <c r="D58" s="6"/>
      <c r="E58" s="2"/>
    </row>
    <row r="59" spans="3:66" x14ac:dyDescent="0.35">
      <c r="C59" s="5" t="s">
        <v>127</v>
      </c>
      <c r="D59" s="2"/>
      <c r="E59" s="4"/>
    </row>
    <row r="60" spans="3:66" x14ac:dyDescent="0.35">
      <c r="C60" s="5"/>
      <c r="D60" s="2"/>
      <c r="E60" s="31" t="s">
        <v>128</v>
      </c>
      <c r="G60" s="131">
        <v>0</v>
      </c>
    </row>
    <row r="61" spans="3:66" x14ac:dyDescent="0.35">
      <c r="C61" s="5"/>
      <c r="D61" s="2"/>
      <c r="E61" s="31"/>
      <c r="G61" s="132">
        <f>'Invoer warmte'!$G$7</f>
        <v>2025</v>
      </c>
      <c r="H61" s="132">
        <f t="shared" ref="H61:AM61" si="16">G61+1</f>
        <v>2026</v>
      </c>
      <c r="I61" s="132">
        <f t="shared" si="16"/>
        <v>2027</v>
      </c>
      <c r="J61" s="132">
        <f t="shared" si="16"/>
        <v>2028</v>
      </c>
      <c r="K61" s="132">
        <f t="shared" si="16"/>
        <v>2029</v>
      </c>
      <c r="L61" s="132">
        <f t="shared" si="16"/>
        <v>2030</v>
      </c>
      <c r="M61" s="132">
        <f t="shared" si="16"/>
        <v>2031</v>
      </c>
      <c r="N61" s="132">
        <f t="shared" si="16"/>
        <v>2032</v>
      </c>
      <c r="O61" s="132">
        <f t="shared" si="16"/>
        <v>2033</v>
      </c>
      <c r="P61" s="132">
        <f t="shared" si="16"/>
        <v>2034</v>
      </c>
      <c r="Q61" s="132">
        <f t="shared" si="16"/>
        <v>2035</v>
      </c>
      <c r="R61" s="132">
        <f t="shared" si="16"/>
        <v>2036</v>
      </c>
      <c r="S61" s="132">
        <f t="shared" si="16"/>
        <v>2037</v>
      </c>
      <c r="T61" s="132">
        <f t="shared" si="16"/>
        <v>2038</v>
      </c>
      <c r="U61" s="132">
        <f t="shared" si="16"/>
        <v>2039</v>
      </c>
      <c r="V61" s="132">
        <f t="shared" si="16"/>
        <v>2040</v>
      </c>
      <c r="W61" s="132">
        <f t="shared" si="16"/>
        <v>2041</v>
      </c>
      <c r="X61" s="132">
        <f t="shared" si="16"/>
        <v>2042</v>
      </c>
      <c r="Y61" s="132">
        <f t="shared" si="16"/>
        <v>2043</v>
      </c>
      <c r="Z61" s="132">
        <f t="shared" si="16"/>
        <v>2044</v>
      </c>
      <c r="AA61" s="132">
        <f t="shared" si="16"/>
        <v>2045</v>
      </c>
      <c r="AB61" s="132">
        <f t="shared" si="16"/>
        <v>2046</v>
      </c>
      <c r="AC61" s="132">
        <f t="shared" si="16"/>
        <v>2047</v>
      </c>
      <c r="AD61" s="132">
        <f t="shared" si="16"/>
        <v>2048</v>
      </c>
      <c r="AE61" s="132">
        <f t="shared" si="16"/>
        <v>2049</v>
      </c>
      <c r="AF61" s="132">
        <f t="shared" si="16"/>
        <v>2050</v>
      </c>
      <c r="AG61" s="132">
        <f t="shared" si="16"/>
        <v>2051</v>
      </c>
      <c r="AH61" s="132">
        <f t="shared" si="16"/>
        <v>2052</v>
      </c>
      <c r="AI61" s="132">
        <f t="shared" si="16"/>
        <v>2053</v>
      </c>
      <c r="AJ61" s="132">
        <f t="shared" si="16"/>
        <v>2054</v>
      </c>
      <c r="AK61" s="132">
        <f t="shared" si="16"/>
        <v>2055</v>
      </c>
      <c r="AL61" s="132">
        <f t="shared" si="16"/>
        <v>2056</v>
      </c>
      <c r="AM61" s="132">
        <f t="shared" si="16"/>
        <v>2057</v>
      </c>
      <c r="AN61" s="132">
        <f t="shared" ref="AN61:BN61" si="17">AM61+1</f>
        <v>2058</v>
      </c>
      <c r="AO61" s="132">
        <f t="shared" si="17"/>
        <v>2059</v>
      </c>
      <c r="AP61" s="132">
        <f t="shared" si="17"/>
        <v>2060</v>
      </c>
      <c r="AQ61" s="132">
        <f t="shared" si="17"/>
        <v>2061</v>
      </c>
      <c r="AR61" s="132">
        <f t="shared" si="17"/>
        <v>2062</v>
      </c>
      <c r="AS61" s="132">
        <f t="shared" si="17"/>
        <v>2063</v>
      </c>
      <c r="AT61" s="132">
        <f t="shared" si="17"/>
        <v>2064</v>
      </c>
      <c r="AU61" s="132">
        <f t="shared" si="17"/>
        <v>2065</v>
      </c>
      <c r="AV61" s="132">
        <f t="shared" si="17"/>
        <v>2066</v>
      </c>
      <c r="AW61" s="132">
        <f t="shared" si="17"/>
        <v>2067</v>
      </c>
      <c r="AX61" s="132">
        <f t="shared" si="17"/>
        <v>2068</v>
      </c>
      <c r="AY61" s="132">
        <f t="shared" si="17"/>
        <v>2069</v>
      </c>
      <c r="AZ61" s="132">
        <f t="shared" si="17"/>
        <v>2070</v>
      </c>
      <c r="BA61" s="132">
        <f t="shared" si="17"/>
        <v>2071</v>
      </c>
      <c r="BB61" s="132">
        <f t="shared" si="17"/>
        <v>2072</v>
      </c>
      <c r="BC61" s="132">
        <f t="shared" si="17"/>
        <v>2073</v>
      </c>
      <c r="BD61" s="132">
        <f t="shared" si="17"/>
        <v>2074</v>
      </c>
      <c r="BE61" s="132">
        <f t="shared" si="17"/>
        <v>2075</v>
      </c>
      <c r="BF61" s="132">
        <f t="shared" si="17"/>
        <v>2076</v>
      </c>
      <c r="BG61" s="132">
        <f t="shared" si="17"/>
        <v>2077</v>
      </c>
      <c r="BH61" s="132">
        <f t="shared" si="17"/>
        <v>2078</v>
      </c>
      <c r="BI61" s="132">
        <f t="shared" si="17"/>
        <v>2079</v>
      </c>
      <c r="BJ61" s="132">
        <f t="shared" si="17"/>
        <v>2080</v>
      </c>
      <c r="BK61" s="132">
        <f t="shared" si="17"/>
        <v>2081</v>
      </c>
      <c r="BL61" s="132">
        <f t="shared" si="17"/>
        <v>2082</v>
      </c>
      <c r="BM61" s="132">
        <f t="shared" si="17"/>
        <v>2083</v>
      </c>
      <c r="BN61" s="132">
        <f t="shared" si="17"/>
        <v>2084</v>
      </c>
    </row>
    <row r="62" spans="3:66" x14ac:dyDescent="0.35">
      <c r="C62" s="5"/>
      <c r="D62" s="2"/>
      <c r="E62" s="33" t="s">
        <v>94</v>
      </c>
      <c r="G62" s="89">
        <v>0</v>
      </c>
      <c r="H62" s="89">
        <v>0</v>
      </c>
      <c r="I62" s="89">
        <v>0</v>
      </c>
      <c r="J62" s="89">
        <v>0</v>
      </c>
      <c r="K62" s="89">
        <v>0</v>
      </c>
      <c r="L62" s="89">
        <v>0</v>
      </c>
      <c r="M62" s="89">
        <v>0</v>
      </c>
      <c r="N62" s="89">
        <v>0</v>
      </c>
      <c r="O62" s="89">
        <v>0</v>
      </c>
      <c r="P62" s="89">
        <v>0</v>
      </c>
      <c r="Q62" s="89">
        <v>0</v>
      </c>
      <c r="R62" s="89">
        <v>0</v>
      </c>
      <c r="S62" s="89">
        <v>0</v>
      </c>
      <c r="T62" s="89">
        <v>0</v>
      </c>
      <c r="U62" s="89">
        <v>0</v>
      </c>
      <c r="V62" s="89">
        <v>0</v>
      </c>
      <c r="W62" s="89">
        <v>0</v>
      </c>
      <c r="X62" s="89">
        <v>0</v>
      </c>
      <c r="Y62" s="89">
        <v>0</v>
      </c>
      <c r="Z62" s="89">
        <v>0</v>
      </c>
      <c r="AA62" s="89">
        <v>0</v>
      </c>
      <c r="AB62" s="89">
        <v>0</v>
      </c>
      <c r="AC62" s="89">
        <v>0</v>
      </c>
      <c r="AD62" s="89">
        <v>0</v>
      </c>
      <c r="AE62" s="89">
        <v>0</v>
      </c>
      <c r="AF62" s="89">
        <v>0</v>
      </c>
      <c r="AG62" s="89">
        <v>0</v>
      </c>
      <c r="AH62" s="89">
        <v>0</v>
      </c>
      <c r="AI62" s="89">
        <v>0</v>
      </c>
      <c r="AJ62" s="89">
        <v>0</v>
      </c>
      <c r="AK62" s="89">
        <v>0</v>
      </c>
      <c r="AL62" s="89">
        <v>0</v>
      </c>
      <c r="AM62" s="89">
        <v>0</v>
      </c>
      <c r="AN62" s="89">
        <v>0</v>
      </c>
      <c r="AO62" s="89">
        <v>0</v>
      </c>
      <c r="AP62" s="89">
        <v>0</v>
      </c>
      <c r="AQ62" s="89">
        <v>0</v>
      </c>
      <c r="AR62" s="89">
        <v>0</v>
      </c>
      <c r="AS62" s="89">
        <v>0</v>
      </c>
      <c r="AT62" s="89">
        <v>0</v>
      </c>
      <c r="AU62" s="89">
        <v>0</v>
      </c>
      <c r="AV62" s="89">
        <v>0</v>
      </c>
      <c r="AW62" s="89">
        <v>0</v>
      </c>
      <c r="AX62" s="89">
        <v>0</v>
      </c>
      <c r="AY62" s="89">
        <v>0</v>
      </c>
      <c r="AZ62" s="89">
        <v>0</v>
      </c>
      <c r="BA62" s="89">
        <v>0</v>
      </c>
      <c r="BB62" s="89">
        <v>0</v>
      </c>
      <c r="BC62" s="89">
        <v>0</v>
      </c>
      <c r="BD62" s="89">
        <v>0</v>
      </c>
      <c r="BE62" s="89">
        <v>0</v>
      </c>
      <c r="BF62" s="89">
        <v>0</v>
      </c>
      <c r="BG62" s="89">
        <v>0</v>
      </c>
      <c r="BH62" s="89">
        <v>0</v>
      </c>
      <c r="BI62" s="89">
        <v>0</v>
      </c>
      <c r="BJ62" s="89">
        <v>0</v>
      </c>
      <c r="BK62" s="89">
        <v>0</v>
      </c>
      <c r="BL62" s="89">
        <v>0</v>
      </c>
      <c r="BM62" s="89">
        <v>0</v>
      </c>
      <c r="BN62" s="89">
        <v>0</v>
      </c>
    </row>
    <row r="63" spans="3:66" x14ac:dyDescent="0.35">
      <c r="C63" s="2"/>
      <c r="D63" s="2"/>
      <c r="E63" s="4" t="s">
        <v>129</v>
      </c>
      <c r="G63" s="131">
        <v>700000</v>
      </c>
      <c r="H63" s="131">
        <v>0</v>
      </c>
      <c r="I63" s="131">
        <v>0</v>
      </c>
      <c r="J63" s="131">
        <v>0</v>
      </c>
      <c r="K63" s="131">
        <v>0</v>
      </c>
      <c r="L63" s="131">
        <v>0</v>
      </c>
      <c r="M63" s="131">
        <v>0</v>
      </c>
      <c r="N63" s="131">
        <v>0</v>
      </c>
      <c r="O63" s="131">
        <v>0</v>
      </c>
      <c r="P63" s="131">
        <v>0</v>
      </c>
      <c r="Q63" s="131">
        <v>0</v>
      </c>
      <c r="R63" s="131">
        <v>0</v>
      </c>
      <c r="S63" s="131">
        <v>0</v>
      </c>
      <c r="T63" s="131">
        <v>0</v>
      </c>
      <c r="U63" s="131">
        <v>0</v>
      </c>
      <c r="V63" s="131">
        <f>10%*G63</f>
        <v>70000</v>
      </c>
      <c r="W63" s="131">
        <v>0</v>
      </c>
      <c r="X63" s="131">
        <v>0</v>
      </c>
      <c r="Y63" s="131">
        <v>0</v>
      </c>
      <c r="Z63" s="131">
        <v>0</v>
      </c>
      <c r="AA63" s="131">
        <v>0</v>
      </c>
      <c r="AB63" s="131">
        <v>0</v>
      </c>
      <c r="AC63" s="131">
        <v>0</v>
      </c>
      <c r="AD63" s="131">
        <v>0</v>
      </c>
      <c r="AE63" s="131">
        <v>0</v>
      </c>
      <c r="AF63" s="131">
        <v>0</v>
      </c>
      <c r="AG63" s="131">
        <v>0</v>
      </c>
      <c r="AH63" s="131">
        <v>0</v>
      </c>
      <c r="AI63" s="131">
        <v>0</v>
      </c>
      <c r="AJ63" s="131">
        <v>0</v>
      </c>
      <c r="AK63" s="131">
        <v>0</v>
      </c>
      <c r="AL63" s="131">
        <v>0</v>
      </c>
      <c r="AM63" s="131">
        <v>0</v>
      </c>
      <c r="AN63" s="131">
        <v>0</v>
      </c>
      <c r="AO63" s="131">
        <v>0</v>
      </c>
      <c r="AP63" s="131">
        <v>0</v>
      </c>
      <c r="AQ63" s="131">
        <v>0</v>
      </c>
      <c r="AR63" s="131">
        <v>0</v>
      </c>
      <c r="AS63" s="131">
        <v>0</v>
      </c>
      <c r="AT63" s="131">
        <v>0</v>
      </c>
      <c r="AU63" s="131">
        <v>0</v>
      </c>
      <c r="AV63" s="131">
        <v>0</v>
      </c>
      <c r="AW63" s="131">
        <v>0</v>
      </c>
      <c r="AX63" s="131">
        <v>0</v>
      </c>
      <c r="AY63" s="131">
        <v>0</v>
      </c>
      <c r="AZ63" s="131">
        <v>0</v>
      </c>
      <c r="BA63" s="131">
        <v>0</v>
      </c>
      <c r="BB63" s="131">
        <v>0</v>
      </c>
      <c r="BC63" s="131">
        <v>0</v>
      </c>
      <c r="BD63" s="131">
        <v>0</v>
      </c>
      <c r="BE63" s="131">
        <v>0</v>
      </c>
      <c r="BF63" s="131">
        <v>0</v>
      </c>
      <c r="BG63" s="131">
        <v>0</v>
      </c>
      <c r="BH63" s="131">
        <v>0</v>
      </c>
      <c r="BI63" s="131">
        <v>0</v>
      </c>
      <c r="BJ63" s="131">
        <v>0</v>
      </c>
      <c r="BK63" s="131">
        <v>0</v>
      </c>
      <c r="BL63" s="131">
        <v>0</v>
      </c>
      <c r="BM63" s="131">
        <v>0</v>
      </c>
      <c r="BN63" s="131">
        <v>0</v>
      </c>
    </row>
    <row r="64" spans="3:66" x14ac:dyDescent="0.35">
      <c r="C64" s="2"/>
      <c r="D64" s="2"/>
      <c r="E64" s="4" t="s">
        <v>130</v>
      </c>
      <c r="G64" s="131">
        <v>0</v>
      </c>
      <c r="H64" s="131">
        <v>0</v>
      </c>
      <c r="I64" s="131">
        <v>0</v>
      </c>
      <c r="J64" s="131">
        <v>0</v>
      </c>
      <c r="K64" s="131">
        <v>0</v>
      </c>
      <c r="L64" s="131">
        <v>0</v>
      </c>
      <c r="M64" s="131">
        <v>0</v>
      </c>
      <c r="N64" s="131">
        <v>0</v>
      </c>
      <c r="O64" s="131">
        <v>0</v>
      </c>
      <c r="P64" s="131">
        <v>0</v>
      </c>
      <c r="Q64" s="131">
        <v>0</v>
      </c>
      <c r="R64" s="131">
        <v>0</v>
      </c>
      <c r="S64" s="131">
        <v>0</v>
      </c>
      <c r="T64" s="131">
        <v>0</v>
      </c>
      <c r="U64" s="131">
        <v>0</v>
      </c>
      <c r="V64" s="131">
        <v>0</v>
      </c>
      <c r="W64" s="131">
        <v>0</v>
      </c>
      <c r="X64" s="131">
        <v>0</v>
      </c>
      <c r="Y64" s="131">
        <v>0</v>
      </c>
      <c r="Z64" s="131">
        <v>0</v>
      </c>
      <c r="AA64" s="131">
        <v>0</v>
      </c>
      <c r="AB64" s="131">
        <v>0</v>
      </c>
      <c r="AC64" s="131">
        <v>0</v>
      </c>
      <c r="AD64" s="131">
        <v>0</v>
      </c>
      <c r="AE64" s="131">
        <v>0</v>
      </c>
      <c r="AF64" s="131">
        <v>0</v>
      </c>
      <c r="AG64" s="131">
        <v>0</v>
      </c>
      <c r="AH64" s="131">
        <v>0</v>
      </c>
      <c r="AI64" s="131">
        <v>0</v>
      </c>
      <c r="AJ64" s="131">
        <v>0</v>
      </c>
      <c r="AK64" s="131">
        <v>0</v>
      </c>
      <c r="AL64" s="131">
        <v>0</v>
      </c>
      <c r="AM64" s="131">
        <v>0</v>
      </c>
      <c r="AN64" s="131">
        <v>0</v>
      </c>
      <c r="AO64" s="131">
        <v>0</v>
      </c>
      <c r="AP64" s="131">
        <v>0</v>
      </c>
      <c r="AQ64" s="131">
        <v>0</v>
      </c>
      <c r="AR64" s="131">
        <v>0</v>
      </c>
      <c r="AS64" s="131">
        <v>0</v>
      </c>
      <c r="AT64" s="131">
        <v>0</v>
      </c>
      <c r="AU64" s="131">
        <v>0</v>
      </c>
      <c r="AV64" s="131">
        <v>0</v>
      </c>
      <c r="AW64" s="131">
        <v>0</v>
      </c>
      <c r="AX64" s="131">
        <v>0</v>
      </c>
      <c r="AY64" s="131">
        <v>0</v>
      </c>
      <c r="AZ64" s="131">
        <v>0</v>
      </c>
      <c r="BA64" s="131">
        <v>0</v>
      </c>
      <c r="BB64" s="131">
        <v>0</v>
      </c>
      <c r="BC64" s="131">
        <v>0</v>
      </c>
      <c r="BD64" s="131">
        <v>0</v>
      </c>
      <c r="BE64" s="131">
        <v>0</v>
      </c>
      <c r="BF64" s="131">
        <v>0</v>
      </c>
      <c r="BG64" s="131">
        <v>0</v>
      </c>
      <c r="BH64" s="131">
        <v>0</v>
      </c>
      <c r="BI64" s="131">
        <v>0</v>
      </c>
      <c r="BJ64" s="131">
        <v>0</v>
      </c>
      <c r="BK64" s="131">
        <v>0</v>
      </c>
      <c r="BL64" s="131">
        <v>0</v>
      </c>
      <c r="BM64" s="131">
        <v>0</v>
      </c>
      <c r="BN64" s="131">
        <v>0</v>
      </c>
    </row>
    <row r="65" spans="1:66" x14ac:dyDescent="0.35">
      <c r="C65" s="2"/>
      <c r="D65" s="2"/>
      <c r="E65" s="2" t="s">
        <v>97</v>
      </c>
      <c r="G65" s="131">
        <v>0</v>
      </c>
      <c r="H65" s="131">
        <v>0</v>
      </c>
      <c r="I65" s="131">
        <v>0</v>
      </c>
      <c r="J65" s="131">
        <v>0</v>
      </c>
      <c r="K65" s="131">
        <v>0</v>
      </c>
      <c r="L65" s="131">
        <v>0</v>
      </c>
      <c r="M65" s="131">
        <v>0</v>
      </c>
      <c r="N65" s="131">
        <v>0</v>
      </c>
      <c r="O65" s="131">
        <v>0</v>
      </c>
      <c r="P65" s="131">
        <v>0</v>
      </c>
      <c r="Q65" s="131">
        <v>0</v>
      </c>
      <c r="R65" s="131">
        <v>0</v>
      </c>
      <c r="S65" s="131">
        <v>0</v>
      </c>
      <c r="T65" s="131">
        <v>0</v>
      </c>
      <c r="U65" s="131">
        <v>0</v>
      </c>
      <c r="V65" s="131">
        <v>0</v>
      </c>
      <c r="W65" s="131">
        <v>0</v>
      </c>
      <c r="X65" s="131">
        <v>0</v>
      </c>
      <c r="Y65" s="131">
        <v>0</v>
      </c>
      <c r="Z65" s="131">
        <v>0</v>
      </c>
      <c r="AA65" s="131">
        <v>0</v>
      </c>
      <c r="AB65" s="131">
        <v>0</v>
      </c>
      <c r="AC65" s="131">
        <v>0</v>
      </c>
      <c r="AD65" s="131">
        <v>0</v>
      </c>
      <c r="AE65" s="131">
        <v>0</v>
      </c>
      <c r="AF65" s="131">
        <v>0</v>
      </c>
      <c r="AG65" s="131">
        <v>0</v>
      </c>
      <c r="AH65" s="131">
        <v>0</v>
      </c>
      <c r="AI65" s="131">
        <v>0</v>
      </c>
      <c r="AJ65" s="131">
        <v>0</v>
      </c>
      <c r="AK65" s="131">
        <v>0</v>
      </c>
      <c r="AL65" s="131">
        <v>0</v>
      </c>
      <c r="AM65" s="131">
        <v>0</v>
      </c>
      <c r="AN65" s="131">
        <v>0</v>
      </c>
      <c r="AO65" s="131">
        <v>0</v>
      </c>
      <c r="AP65" s="131">
        <v>0</v>
      </c>
      <c r="AQ65" s="131">
        <v>0</v>
      </c>
      <c r="AR65" s="131">
        <v>0</v>
      </c>
      <c r="AS65" s="131">
        <v>0</v>
      </c>
      <c r="AT65" s="131">
        <v>0</v>
      </c>
      <c r="AU65" s="131">
        <v>0</v>
      </c>
      <c r="AV65" s="131">
        <v>0</v>
      </c>
      <c r="AW65" s="131">
        <v>0</v>
      </c>
      <c r="AX65" s="131">
        <v>0</v>
      </c>
      <c r="AY65" s="131">
        <v>0</v>
      </c>
      <c r="AZ65" s="131">
        <v>0</v>
      </c>
      <c r="BA65" s="131">
        <v>0</v>
      </c>
      <c r="BB65" s="131">
        <v>0</v>
      </c>
      <c r="BC65" s="131">
        <v>0</v>
      </c>
      <c r="BD65" s="131">
        <v>0</v>
      </c>
      <c r="BE65" s="131">
        <v>0</v>
      </c>
      <c r="BF65" s="131">
        <v>0</v>
      </c>
      <c r="BG65" s="131">
        <v>0</v>
      </c>
      <c r="BH65" s="131">
        <v>0</v>
      </c>
      <c r="BI65" s="131">
        <v>0</v>
      </c>
      <c r="BJ65" s="131">
        <v>0</v>
      </c>
      <c r="BK65" s="131">
        <v>0</v>
      </c>
      <c r="BL65" s="131">
        <v>0</v>
      </c>
      <c r="BM65" s="131">
        <v>0</v>
      </c>
      <c r="BN65" s="131">
        <v>0</v>
      </c>
    </row>
    <row r="66" spans="1:66" x14ac:dyDescent="0.35">
      <c r="C66" s="2"/>
      <c r="D66" s="2"/>
      <c r="E66" s="4" t="s">
        <v>131</v>
      </c>
      <c r="G66" s="131">
        <v>0</v>
      </c>
      <c r="H66" s="131">
        <v>0</v>
      </c>
      <c r="I66" s="131">
        <v>0</v>
      </c>
      <c r="J66" s="131">
        <v>0</v>
      </c>
      <c r="K66" s="131">
        <v>0</v>
      </c>
      <c r="L66" s="131">
        <v>0</v>
      </c>
      <c r="M66" s="131">
        <v>0</v>
      </c>
      <c r="N66" s="131">
        <v>0</v>
      </c>
      <c r="O66" s="131">
        <v>0</v>
      </c>
      <c r="P66" s="131">
        <v>0</v>
      </c>
      <c r="Q66" s="131">
        <v>0</v>
      </c>
      <c r="R66" s="131">
        <v>0</v>
      </c>
      <c r="S66" s="131">
        <v>0</v>
      </c>
      <c r="T66" s="131">
        <v>0</v>
      </c>
      <c r="U66" s="131">
        <v>0</v>
      </c>
      <c r="V66" s="131">
        <v>0</v>
      </c>
      <c r="W66" s="131">
        <v>0</v>
      </c>
      <c r="X66" s="131">
        <v>0</v>
      </c>
      <c r="Y66" s="131">
        <v>0</v>
      </c>
      <c r="Z66" s="131">
        <v>0</v>
      </c>
      <c r="AA66" s="131">
        <v>0</v>
      </c>
      <c r="AB66" s="131">
        <v>0</v>
      </c>
      <c r="AC66" s="131">
        <v>0</v>
      </c>
      <c r="AD66" s="131">
        <v>0</v>
      </c>
      <c r="AE66" s="131">
        <v>0</v>
      </c>
      <c r="AF66" s="131">
        <v>0</v>
      </c>
      <c r="AG66" s="131">
        <v>0</v>
      </c>
      <c r="AH66" s="131">
        <v>0</v>
      </c>
      <c r="AI66" s="131">
        <v>0</v>
      </c>
      <c r="AJ66" s="131">
        <v>0</v>
      </c>
      <c r="AK66" s="131">
        <v>0</v>
      </c>
      <c r="AL66" s="131">
        <v>0</v>
      </c>
      <c r="AM66" s="131">
        <v>0</v>
      </c>
      <c r="AN66" s="131">
        <v>0</v>
      </c>
      <c r="AO66" s="131">
        <v>0</v>
      </c>
      <c r="AP66" s="131">
        <v>0</v>
      </c>
      <c r="AQ66" s="131">
        <v>0</v>
      </c>
      <c r="AR66" s="131">
        <v>0</v>
      </c>
      <c r="AS66" s="131">
        <v>0</v>
      </c>
      <c r="AT66" s="131">
        <v>0</v>
      </c>
      <c r="AU66" s="131">
        <v>0</v>
      </c>
      <c r="AV66" s="131">
        <v>0</v>
      </c>
      <c r="AW66" s="131">
        <v>0</v>
      </c>
      <c r="AX66" s="131">
        <v>0</v>
      </c>
      <c r="AY66" s="131">
        <v>0</v>
      </c>
      <c r="AZ66" s="131">
        <v>0</v>
      </c>
      <c r="BA66" s="131">
        <v>0</v>
      </c>
      <c r="BB66" s="131">
        <v>0</v>
      </c>
      <c r="BC66" s="131">
        <v>0</v>
      </c>
      <c r="BD66" s="131">
        <v>0</v>
      </c>
      <c r="BE66" s="131">
        <v>0</v>
      </c>
      <c r="BF66" s="131">
        <v>0</v>
      </c>
      <c r="BG66" s="131">
        <v>0</v>
      </c>
      <c r="BH66" s="131">
        <v>0</v>
      </c>
      <c r="BI66" s="131">
        <v>0</v>
      </c>
      <c r="BJ66" s="131">
        <v>0</v>
      </c>
      <c r="BK66" s="131">
        <v>0</v>
      </c>
      <c r="BL66" s="131">
        <v>0</v>
      </c>
      <c r="BM66" s="131">
        <v>0</v>
      </c>
      <c r="BN66" s="131">
        <v>0</v>
      </c>
    </row>
    <row r="67" spans="1:66" x14ac:dyDescent="0.35">
      <c r="C67" s="2"/>
      <c r="D67" s="2"/>
      <c r="E67" s="29" t="s">
        <v>132</v>
      </c>
      <c r="F67" s="18"/>
      <c r="G67" s="131">
        <v>0</v>
      </c>
      <c r="H67" s="131">
        <v>0</v>
      </c>
      <c r="I67" s="131">
        <v>0</v>
      </c>
      <c r="J67" s="131">
        <v>0</v>
      </c>
      <c r="K67" s="131">
        <v>0</v>
      </c>
      <c r="L67" s="131">
        <v>0</v>
      </c>
      <c r="M67" s="131">
        <v>0</v>
      </c>
      <c r="N67" s="131">
        <v>0</v>
      </c>
      <c r="O67" s="131">
        <v>0</v>
      </c>
      <c r="P67" s="131">
        <v>0</v>
      </c>
      <c r="Q67" s="131">
        <v>0</v>
      </c>
      <c r="R67" s="131">
        <v>0</v>
      </c>
      <c r="S67" s="131">
        <v>0</v>
      </c>
      <c r="T67" s="131">
        <v>0</v>
      </c>
      <c r="U67" s="131">
        <v>0</v>
      </c>
      <c r="V67" s="131">
        <v>0</v>
      </c>
      <c r="W67" s="131">
        <v>0</v>
      </c>
      <c r="X67" s="131">
        <v>0</v>
      </c>
      <c r="Y67" s="131">
        <v>0</v>
      </c>
      <c r="Z67" s="131">
        <v>0</v>
      </c>
      <c r="AA67" s="131">
        <v>0</v>
      </c>
      <c r="AB67" s="131">
        <v>0</v>
      </c>
      <c r="AC67" s="131">
        <v>0</v>
      </c>
      <c r="AD67" s="131">
        <v>0</v>
      </c>
      <c r="AE67" s="131">
        <v>0</v>
      </c>
      <c r="AF67" s="131">
        <v>0</v>
      </c>
      <c r="AG67" s="131">
        <v>0</v>
      </c>
      <c r="AH67" s="131">
        <v>0</v>
      </c>
      <c r="AI67" s="131">
        <v>0</v>
      </c>
      <c r="AJ67" s="131">
        <v>0</v>
      </c>
      <c r="AK67" s="131">
        <v>0</v>
      </c>
      <c r="AL67" s="131">
        <v>0</v>
      </c>
      <c r="AM67" s="131">
        <v>0</v>
      </c>
      <c r="AN67" s="131">
        <v>0</v>
      </c>
      <c r="AO67" s="131">
        <v>0</v>
      </c>
      <c r="AP67" s="131">
        <v>0</v>
      </c>
      <c r="AQ67" s="131">
        <v>0</v>
      </c>
      <c r="AR67" s="131">
        <v>0</v>
      </c>
      <c r="AS67" s="131">
        <v>0</v>
      </c>
      <c r="AT67" s="131">
        <v>0</v>
      </c>
      <c r="AU67" s="131">
        <v>0</v>
      </c>
      <c r="AV67" s="131">
        <v>0</v>
      </c>
      <c r="AW67" s="131">
        <v>0</v>
      </c>
      <c r="AX67" s="131">
        <v>0</v>
      </c>
      <c r="AY67" s="131">
        <v>0</v>
      </c>
      <c r="AZ67" s="131">
        <v>0</v>
      </c>
      <c r="BA67" s="131">
        <v>0</v>
      </c>
      <c r="BB67" s="131">
        <v>0</v>
      </c>
      <c r="BC67" s="131">
        <v>0</v>
      </c>
      <c r="BD67" s="131">
        <v>0</v>
      </c>
      <c r="BE67" s="131">
        <v>0</v>
      </c>
      <c r="BF67" s="131">
        <v>0</v>
      </c>
      <c r="BG67" s="131">
        <v>0</v>
      </c>
      <c r="BH67" s="131">
        <v>0</v>
      </c>
      <c r="BI67" s="131">
        <v>0</v>
      </c>
      <c r="BJ67" s="131">
        <v>0</v>
      </c>
      <c r="BK67" s="131">
        <v>0</v>
      </c>
      <c r="BL67" s="131">
        <v>0</v>
      </c>
      <c r="BM67" s="131">
        <v>0</v>
      </c>
      <c r="BN67" s="131">
        <v>0</v>
      </c>
    </row>
    <row r="68" spans="1:66" x14ac:dyDescent="0.35">
      <c r="C68" s="2"/>
      <c r="D68" s="2"/>
      <c r="E68" s="3" t="s">
        <v>100</v>
      </c>
      <c r="G68" s="36">
        <f t="shared" ref="G68:AL68" si="18">SUM(G63:G67)+$G$60*G62</f>
        <v>700000</v>
      </c>
      <c r="H68" s="36">
        <f t="shared" si="18"/>
        <v>0</v>
      </c>
      <c r="I68" s="36">
        <f t="shared" si="18"/>
        <v>0</v>
      </c>
      <c r="J68" s="36">
        <f t="shared" si="18"/>
        <v>0</v>
      </c>
      <c r="K68" s="36">
        <f t="shared" si="18"/>
        <v>0</v>
      </c>
      <c r="L68" s="36">
        <f t="shared" si="18"/>
        <v>0</v>
      </c>
      <c r="M68" s="36">
        <f t="shared" si="18"/>
        <v>0</v>
      </c>
      <c r="N68" s="36">
        <f t="shared" si="18"/>
        <v>0</v>
      </c>
      <c r="O68" s="36">
        <f t="shared" si="18"/>
        <v>0</v>
      </c>
      <c r="P68" s="36">
        <f t="shared" si="18"/>
        <v>0</v>
      </c>
      <c r="Q68" s="36">
        <f t="shared" si="18"/>
        <v>0</v>
      </c>
      <c r="R68" s="36">
        <f t="shared" si="18"/>
        <v>0</v>
      </c>
      <c r="S68" s="36">
        <f t="shared" si="18"/>
        <v>0</v>
      </c>
      <c r="T68" s="36">
        <f t="shared" si="18"/>
        <v>0</v>
      </c>
      <c r="U68" s="36">
        <f t="shared" si="18"/>
        <v>0</v>
      </c>
      <c r="V68" s="36">
        <f t="shared" si="18"/>
        <v>70000</v>
      </c>
      <c r="W68" s="36">
        <f t="shared" si="18"/>
        <v>0</v>
      </c>
      <c r="X68" s="36">
        <f t="shared" si="18"/>
        <v>0</v>
      </c>
      <c r="Y68" s="36">
        <f t="shared" si="18"/>
        <v>0</v>
      </c>
      <c r="Z68" s="36">
        <f t="shared" si="18"/>
        <v>0</v>
      </c>
      <c r="AA68" s="36">
        <f t="shared" si="18"/>
        <v>0</v>
      </c>
      <c r="AB68" s="36">
        <f t="shared" si="18"/>
        <v>0</v>
      </c>
      <c r="AC68" s="36">
        <f t="shared" si="18"/>
        <v>0</v>
      </c>
      <c r="AD68" s="36">
        <f t="shared" si="18"/>
        <v>0</v>
      </c>
      <c r="AE68" s="36">
        <f t="shared" si="18"/>
        <v>0</v>
      </c>
      <c r="AF68" s="36">
        <f t="shared" si="18"/>
        <v>0</v>
      </c>
      <c r="AG68" s="36">
        <f t="shared" si="18"/>
        <v>0</v>
      </c>
      <c r="AH68" s="36">
        <f t="shared" si="18"/>
        <v>0</v>
      </c>
      <c r="AI68" s="36">
        <f t="shared" si="18"/>
        <v>0</v>
      </c>
      <c r="AJ68" s="36">
        <f t="shared" si="18"/>
        <v>0</v>
      </c>
      <c r="AK68" s="36">
        <f t="shared" si="18"/>
        <v>0</v>
      </c>
      <c r="AL68" s="36">
        <f t="shared" si="18"/>
        <v>0</v>
      </c>
      <c r="AM68" s="36">
        <f t="shared" ref="AM68:BN68" si="19">SUM(AM63:AM67)+$G$60*AM62</f>
        <v>0</v>
      </c>
      <c r="AN68" s="36">
        <f t="shared" si="19"/>
        <v>0</v>
      </c>
      <c r="AO68" s="36">
        <f t="shared" si="19"/>
        <v>0</v>
      </c>
      <c r="AP68" s="36">
        <f t="shared" si="19"/>
        <v>0</v>
      </c>
      <c r="AQ68" s="36">
        <f t="shared" si="19"/>
        <v>0</v>
      </c>
      <c r="AR68" s="36">
        <f t="shared" si="19"/>
        <v>0</v>
      </c>
      <c r="AS68" s="36">
        <f t="shared" si="19"/>
        <v>0</v>
      </c>
      <c r="AT68" s="36">
        <f t="shared" si="19"/>
        <v>0</v>
      </c>
      <c r="AU68" s="36">
        <f t="shared" si="19"/>
        <v>0</v>
      </c>
      <c r="AV68" s="36">
        <f t="shared" si="19"/>
        <v>0</v>
      </c>
      <c r="AW68" s="36">
        <f t="shared" si="19"/>
        <v>0</v>
      </c>
      <c r="AX68" s="36">
        <f t="shared" si="19"/>
        <v>0</v>
      </c>
      <c r="AY68" s="36">
        <f t="shared" si="19"/>
        <v>0</v>
      </c>
      <c r="AZ68" s="36">
        <f t="shared" si="19"/>
        <v>0</v>
      </c>
      <c r="BA68" s="36">
        <f t="shared" si="19"/>
        <v>0</v>
      </c>
      <c r="BB68" s="36">
        <f t="shared" si="19"/>
        <v>0</v>
      </c>
      <c r="BC68" s="36">
        <f t="shared" si="19"/>
        <v>0</v>
      </c>
      <c r="BD68" s="36">
        <f t="shared" si="19"/>
        <v>0</v>
      </c>
      <c r="BE68" s="36">
        <f t="shared" si="19"/>
        <v>0</v>
      </c>
      <c r="BF68" s="36">
        <f t="shared" si="19"/>
        <v>0</v>
      </c>
      <c r="BG68" s="36">
        <f t="shared" si="19"/>
        <v>0</v>
      </c>
      <c r="BH68" s="36">
        <f t="shared" si="19"/>
        <v>0</v>
      </c>
      <c r="BI68" s="36">
        <f t="shared" si="19"/>
        <v>0</v>
      </c>
      <c r="BJ68" s="36">
        <f t="shared" si="19"/>
        <v>0</v>
      </c>
      <c r="BK68" s="36">
        <f t="shared" si="19"/>
        <v>0</v>
      </c>
      <c r="BL68" s="36">
        <f t="shared" si="19"/>
        <v>0</v>
      </c>
      <c r="BM68" s="36">
        <f t="shared" si="19"/>
        <v>0</v>
      </c>
      <c r="BN68" s="36">
        <f t="shared" si="19"/>
        <v>0</v>
      </c>
    </row>
    <row r="69" spans="1:66" x14ac:dyDescent="0.35">
      <c r="C69" s="3"/>
      <c r="D69" s="3"/>
      <c r="E69" s="3"/>
    </row>
    <row r="70" spans="1:66" x14ac:dyDescent="0.35">
      <c r="C70" s="3"/>
      <c r="D70" s="3"/>
      <c r="E70" s="3"/>
    </row>
    <row r="71" spans="1:66" s="97" customFormat="1" x14ac:dyDescent="0.35">
      <c r="A71" s="99" t="s">
        <v>329</v>
      </c>
      <c r="G71" s="99"/>
      <c r="M71" s="85"/>
      <c r="N71" s="85"/>
    </row>
    <row r="72" spans="1:66" x14ac:dyDescent="0.35">
      <c r="C72" s="3"/>
      <c r="D72" s="3"/>
      <c r="E72" s="3"/>
    </row>
    <row r="73" spans="1:66" x14ac:dyDescent="0.35">
      <c r="C73" s="5" t="s">
        <v>134</v>
      </c>
      <c r="D73" s="2"/>
      <c r="E73" s="2"/>
    </row>
    <row r="74" spans="1:66" x14ac:dyDescent="0.35">
      <c r="C74" s="5"/>
      <c r="D74" s="2"/>
      <c r="E74" s="2"/>
      <c r="G74" s="132">
        <f>'Invoer warmte'!$G$7</f>
        <v>2025</v>
      </c>
      <c r="H74" s="132">
        <f t="shared" ref="H74:AM74" si="20">G74+1</f>
        <v>2026</v>
      </c>
      <c r="I74" s="132">
        <f t="shared" si="20"/>
        <v>2027</v>
      </c>
      <c r="J74" s="132">
        <f t="shared" si="20"/>
        <v>2028</v>
      </c>
      <c r="K74" s="132">
        <f t="shared" si="20"/>
        <v>2029</v>
      </c>
      <c r="L74" s="132">
        <f t="shared" si="20"/>
        <v>2030</v>
      </c>
      <c r="M74" s="132">
        <f t="shared" si="20"/>
        <v>2031</v>
      </c>
      <c r="N74" s="132">
        <f t="shared" si="20"/>
        <v>2032</v>
      </c>
      <c r="O74" s="132">
        <f t="shared" si="20"/>
        <v>2033</v>
      </c>
      <c r="P74" s="132">
        <f t="shared" si="20"/>
        <v>2034</v>
      </c>
      <c r="Q74" s="132">
        <f t="shared" si="20"/>
        <v>2035</v>
      </c>
      <c r="R74" s="132">
        <f t="shared" si="20"/>
        <v>2036</v>
      </c>
      <c r="S74" s="132">
        <f t="shared" si="20"/>
        <v>2037</v>
      </c>
      <c r="T74" s="132">
        <f t="shared" si="20"/>
        <v>2038</v>
      </c>
      <c r="U74" s="132">
        <f t="shared" si="20"/>
        <v>2039</v>
      </c>
      <c r="V74" s="132">
        <f t="shared" si="20"/>
        <v>2040</v>
      </c>
      <c r="W74" s="132">
        <f t="shared" si="20"/>
        <v>2041</v>
      </c>
      <c r="X74" s="132">
        <f t="shared" si="20"/>
        <v>2042</v>
      </c>
      <c r="Y74" s="132">
        <f t="shared" si="20"/>
        <v>2043</v>
      </c>
      <c r="Z74" s="132">
        <f t="shared" si="20"/>
        <v>2044</v>
      </c>
      <c r="AA74" s="132">
        <f t="shared" si="20"/>
        <v>2045</v>
      </c>
      <c r="AB74" s="132">
        <f t="shared" si="20"/>
        <v>2046</v>
      </c>
      <c r="AC74" s="132">
        <f t="shared" si="20"/>
        <v>2047</v>
      </c>
      <c r="AD74" s="132">
        <f t="shared" si="20"/>
        <v>2048</v>
      </c>
      <c r="AE74" s="132">
        <f t="shared" si="20"/>
        <v>2049</v>
      </c>
      <c r="AF74" s="132">
        <f t="shared" si="20"/>
        <v>2050</v>
      </c>
      <c r="AG74" s="132">
        <f t="shared" si="20"/>
        <v>2051</v>
      </c>
      <c r="AH74" s="132">
        <f t="shared" si="20"/>
        <v>2052</v>
      </c>
      <c r="AI74" s="132">
        <f t="shared" si="20"/>
        <v>2053</v>
      </c>
      <c r="AJ74" s="132">
        <f t="shared" si="20"/>
        <v>2054</v>
      </c>
      <c r="AK74" s="132">
        <f t="shared" si="20"/>
        <v>2055</v>
      </c>
      <c r="AL74" s="132">
        <f t="shared" si="20"/>
        <v>2056</v>
      </c>
      <c r="AM74" s="132">
        <f t="shared" si="20"/>
        <v>2057</v>
      </c>
      <c r="AN74" s="132">
        <f t="shared" ref="AN74:BN74" si="21">AM74+1</f>
        <v>2058</v>
      </c>
      <c r="AO74" s="132">
        <f t="shared" si="21"/>
        <v>2059</v>
      </c>
      <c r="AP74" s="132">
        <f t="shared" si="21"/>
        <v>2060</v>
      </c>
      <c r="AQ74" s="132">
        <f t="shared" si="21"/>
        <v>2061</v>
      </c>
      <c r="AR74" s="132">
        <f t="shared" si="21"/>
        <v>2062</v>
      </c>
      <c r="AS74" s="132">
        <f t="shared" si="21"/>
        <v>2063</v>
      </c>
      <c r="AT74" s="132">
        <f t="shared" si="21"/>
        <v>2064</v>
      </c>
      <c r="AU74" s="132">
        <f t="shared" si="21"/>
        <v>2065</v>
      </c>
      <c r="AV74" s="132">
        <f t="shared" si="21"/>
        <v>2066</v>
      </c>
      <c r="AW74" s="132">
        <f t="shared" si="21"/>
        <v>2067</v>
      </c>
      <c r="AX74" s="132">
        <f t="shared" si="21"/>
        <v>2068</v>
      </c>
      <c r="AY74" s="132">
        <f t="shared" si="21"/>
        <v>2069</v>
      </c>
      <c r="AZ74" s="132">
        <f t="shared" si="21"/>
        <v>2070</v>
      </c>
      <c r="BA74" s="132">
        <f t="shared" si="21"/>
        <v>2071</v>
      </c>
      <c r="BB74" s="132">
        <f t="shared" si="21"/>
        <v>2072</v>
      </c>
      <c r="BC74" s="132">
        <f t="shared" si="21"/>
        <v>2073</v>
      </c>
      <c r="BD74" s="132">
        <f t="shared" si="21"/>
        <v>2074</v>
      </c>
      <c r="BE74" s="132">
        <f t="shared" si="21"/>
        <v>2075</v>
      </c>
      <c r="BF74" s="132">
        <f t="shared" si="21"/>
        <v>2076</v>
      </c>
      <c r="BG74" s="132">
        <f t="shared" si="21"/>
        <v>2077</v>
      </c>
      <c r="BH74" s="132">
        <f t="shared" si="21"/>
        <v>2078</v>
      </c>
      <c r="BI74" s="132">
        <f t="shared" si="21"/>
        <v>2079</v>
      </c>
      <c r="BJ74" s="132">
        <f t="shared" si="21"/>
        <v>2080</v>
      </c>
      <c r="BK74" s="132">
        <f t="shared" si="21"/>
        <v>2081</v>
      </c>
      <c r="BL74" s="132">
        <f t="shared" si="21"/>
        <v>2082</v>
      </c>
      <c r="BM74" s="132">
        <f t="shared" si="21"/>
        <v>2083</v>
      </c>
      <c r="BN74" s="132">
        <f t="shared" si="21"/>
        <v>2084</v>
      </c>
    </row>
    <row r="75" spans="1:66" x14ac:dyDescent="0.35">
      <c r="C75" s="2"/>
      <c r="D75" s="2"/>
      <c r="E75" s="2" t="s">
        <v>135</v>
      </c>
      <c r="G75" s="131">
        <f t="shared" ref="G75:AL75" si="22">$G10*0.5%</f>
        <v>20000</v>
      </c>
      <c r="H75" s="131">
        <f t="shared" si="22"/>
        <v>20000</v>
      </c>
      <c r="I75" s="131">
        <f t="shared" si="22"/>
        <v>20000</v>
      </c>
      <c r="J75" s="131">
        <f t="shared" si="22"/>
        <v>20000</v>
      </c>
      <c r="K75" s="131">
        <f t="shared" si="22"/>
        <v>20000</v>
      </c>
      <c r="L75" s="131">
        <f t="shared" si="22"/>
        <v>20000</v>
      </c>
      <c r="M75" s="131">
        <f t="shared" si="22"/>
        <v>20000</v>
      </c>
      <c r="N75" s="131">
        <f t="shared" si="22"/>
        <v>20000</v>
      </c>
      <c r="O75" s="131">
        <f t="shared" si="22"/>
        <v>20000</v>
      </c>
      <c r="P75" s="131">
        <f t="shared" si="22"/>
        <v>20000</v>
      </c>
      <c r="Q75" s="131">
        <f t="shared" si="22"/>
        <v>20000</v>
      </c>
      <c r="R75" s="131">
        <f t="shared" si="22"/>
        <v>20000</v>
      </c>
      <c r="S75" s="131">
        <f t="shared" si="22"/>
        <v>20000</v>
      </c>
      <c r="T75" s="131">
        <f t="shared" si="22"/>
        <v>20000</v>
      </c>
      <c r="U75" s="131">
        <f t="shared" si="22"/>
        <v>20000</v>
      </c>
      <c r="V75" s="131">
        <f t="shared" si="22"/>
        <v>20000</v>
      </c>
      <c r="W75" s="131">
        <f t="shared" si="22"/>
        <v>20000</v>
      </c>
      <c r="X75" s="131">
        <f t="shared" si="22"/>
        <v>20000</v>
      </c>
      <c r="Y75" s="131">
        <f t="shared" si="22"/>
        <v>20000</v>
      </c>
      <c r="Z75" s="131">
        <f t="shared" si="22"/>
        <v>20000</v>
      </c>
      <c r="AA75" s="131">
        <f t="shared" si="22"/>
        <v>20000</v>
      </c>
      <c r="AB75" s="131">
        <f t="shared" si="22"/>
        <v>20000</v>
      </c>
      <c r="AC75" s="131">
        <f t="shared" si="22"/>
        <v>20000</v>
      </c>
      <c r="AD75" s="131">
        <f t="shared" si="22"/>
        <v>20000</v>
      </c>
      <c r="AE75" s="131">
        <f t="shared" si="22"/>
        <v>20000</v>
      </c>
      <c r="AF75" s="131">
        <f t="shared" si="22"/>
        <v>20000</v>
      </c>
      <c r="AG75" s="131">
        <f t="shared" si="22"/>
        <v>20000</v>
      </c>
      <c r="AH75" s="131">
        <f t="shared" si="22"/>
        <v>20000</v>
      </c>
      <c r="AI75" s="131">
        <f t="shared" si="22"/>
        <v>20000</v>
      </c>
      <c r="AJ75" s="131">
        <f t="shared" si="22"/>
        <v>20000</v>
      </c>
      <c r="AK75" s="131">
        <f t="shared" si="22"/>
        <v>20000</v>
      </c>
      <c r="AL75" s="131">
        <f t="shared" si="22"/>
        <v>20000</v>
      </c>
      <c r="AM75" s="131">
        <f t="shared" ref="AM75:BN75" si="23">$G10*0.5%</f>
        <v>20000</v>
      </c>
      <c r="AN75" s="131">
        <f t="shared" si="23"/>
        <v>20000</v>
      </c>
      <c r="AO75" s="131">
        <f t="shared" si="23"/>
        <v>20000</v>
      </c>
      <c r="AP75" s="131">
        <f t="shared" si="23"/>
        <v>20000</v>
      </c>
      <c r="AQ75" s="131">
        <f t="shared" si="23"/>
        <v>20000</v>
      </c>
      <c r="AR75" s="131">
        <f t="shared" si="23"/>
        <v>20000</v>
      </c>
      <c r="AS75" s="131">
        <f t="shared" si="23"/>
        <v>20000</v>
      </c>
      <c r="AT75" s="131">
        <f t="shared" si="23"/>
        <v>20000</v>
      </c>
      <c r="AU75" s="131">
        <f t="shared" si="23"/>
        <v>20000</v>
      </c>
      <c r="AV75" s="131">
        <f t="shared" si="23"/>
        <v>20000</v>
      </c>
      <c r="AW75" s="131">
        <f t="shared" si="23"/>
        <v>20000</v>
      </c>
      <c r="AX75" s="131">
        <f t="shared" si="23"/>
        <v>20000</v>
      </c>
      <c r="AY75" s="131">
        <f t="shared" si="23"/>
        <v>20000</v>
      </c>
      <c r="AZ75" s="131">
        <f t="shared" si="23"/>
        <v>20000</v>
      </c>
      <c r="BA75" s="131">
        <f t="shared" si="23"/>
        <v>20000</v>
      </c>
      <c r="BB75" s="131">
        <f t="shared" si="23"/>
        <v>20000</v>
      </c>
      <c r="BC75" s="131">
        <f t="shared" si="23"/>
        <v>20000</v>
      </c>
      <c r="BD75" s="131">
        <f t="shared" si="23"/>
        <v>20000</v>
      </c>
      <c r="BE75" s="131">
        <f t="shared" si="23"/>
        <v>20000</v>
      </c>
      <c r="BF75" s="131">
        <f t="shared" si="23"/>
        <v>20000</v>
      </c>
      <c r="BG75" s="131">
        <f t="shared" si="23"/>
        <v>20000</v>
      </c>
      <c r="BH75" s="131">
        <f t="shared" si="23"/>
        <v>20000</v>
      </c>
      <c r="BI75" s="131">
        <f t="shared" si="23"/>
        <v>20000</v>
      </c>
      <c r="BJ75" s="131">
        <f t="shared" si="23"/>
        <v>20000</v>
      </c>
      <c r="BK75" s="131">
        <f t="shared" si="23"/>
        <v>20000</v>
      </c>
      <c r="BL75" s="131">
        <f t="shared" si="23"/>
        <v>20000</v>
      </c>
      <c r="BM75" s="131">
        <f t="shared" si="23"/>
        <v>20000</v>
      </c>
      <c r="BN75" s="131">
        <f t="shared" si="23"/>
        <v>20000</v>
      </c>
    </row>
    <row r="76" spans="1:66" x14ac:dyDescent="0.35">
      <c r="C76" s="2"/>
      <c r="D76" s="2"/>
      <c r="E76" s="2" t="s">
        <v>136</v>
      </c>
      <c r="G76" s="131">
        <v>0</v>
      </c>
      <c r="H76" s="131">
        <v>0</v>
      </c>
      <c r="I76" s="131">
        <v>0</v>
      </c>
      <c r="J76" s="131">
        <v>0</v>
      </c>
      <c r="K76" s="131">
        <v>0</v>
      </c>
      <c r="L76" s="131">
        <v>0</v>
      </c>
      <c r="M76" s="131">
        <v>0</v>
      </c>
      <c r="N76" s="131">
        <v>0</v>
      </c>
      <c r="O76" s="131">
        <v>0</v>
      </c>
      <c r="P76" s="131">
        <v>0</v>
      </c>
      <c r="Q76" s="131">
        <v>0</v>
      </c>
      <c r="R76" s="131">
        <v>0</v>
      </c>
      <c r="S76" s="131">
        <v>0</v>
      </c>
      <c r="T76" s="131">
        <v>0</v>
      </c>
      <c r="U76" s="131">
        <v>0</v>
      </c>
      <c r="V76" s="131">
        <v>0</v>
      </c>
      <c r="W76" s="131">
        <v>0</v>
      </c>
      <c r="X76" s="131">
        <v>0</v>
      </c>
      <c r="Y76" s="131">
        <v>0</v>
      </c>
      <c r="Z76" s="131">
        <v>0</v>
      </c>
      <c r="AA76" s="131">
        <v>0</v>
      </c>
      <c r="AB76" s="131">
        <v>0</v>
      </c>
      <c r="AC76" s="131">
        <v>0</v>
      </c>
      <c r="AD76" s="131">
        <v>0</v>
      </c>
      <c r="AE76" s="131">
        <v>0</v>
      </c>
      <c r="AF76" s="131">
        <v>0</v>
      </c>
      <c r="AG76" s="131">
        <v>0</v>
      </c>
      <c r="AH76" s="131">
        <v>0</v>
      </c>
      <c r="AI76" s="131">
        <v>0</v>
      </c>
      <c r="AJ76" s="131">
        <v>0</v>
      </c>
      <c r="AK76" s="131">
        <v>0</v>
      </c>
      <c r="AL76" s="131">
        <v>0</v>
      </c>
      <c r="AM76" s="131">
        <v>0</v>
      </c>
      <c r="AN76" s="131">
        <v>0</v>
      </c>
      <c r="AO76" s="131">
        <v>0</v>
      </c>
      <c r="AP76" s="131">
        <v>0</v>
      </c>
      <c r="AQ76" s="131">
        <v>0</v>
      </c>
      <c r="AR76" s="131">
        <v>0</v>
      </c>
      <c r="AS76" s="131">
        <v>0</v>
      </c>
      <c r="AT76" s="131">
        <v>0</v>
      </c>
      <c r="AU76" s="131">
        <v>0</v>
      </c>
      <c r="AV76" s="131">
        <v>0</v>
      </c>
      <c r="AW76" s="131">
        <v>0</v>
      </c>
      <c r="AX76" s="131">
        <v>0</v>
      </c>
      <c r="AY76" s="131">
        <v>0</v>
      </c>
      <c r="AZ76" s="131">
        <v>0</v>
      </c>
      <c r="BA76" s="131">
        <v>0</v>
      </c>
      <c r="BB76" s="131">
        <v>0</v>
      </c>
      <c r="BC76" s="131">
        <v>0</v>
      </c>
      <c r="BD76" s="131">
        <v>0</v>
      </c>
      <c r="BE76" s="131">
        <v>0</v>
      </c>
      <c r="BF76" s="131">
        <v>0</v>
      </c>
      <c r="BG76" s="131">
        <v>0</v>
      </c>
      <c r="BH76" s="131">
        <v>0</v>
      </c>
      <c r="BI76" s="131">
        <v>0</v>
      </c>
      <c r="BJ76" s="131">
        <v>0</v>
      </c>
      <c r="BK76" s="131">
        <v>0</v>
      </c>
      <c r="BL76" s="131">
        <v>0</v>
      </c>
      <c r="BM76" s="131">
        <v>0</v>
      </c>
      <c r="BN76" s="131">
        <v>0</v>
      </c>
    </row>
    <row r="77" spans="1:66" x14ac:dyDescent="0.35">
      <c r="C77" s="2"/>
      <c r="D77" s="2"/>
      <c r="E77" s="2" t="s">
        <v>137</v>
      </c>
      <c r="G77" s="131">
        <v>0</v>
      </c>
      <c r="H77" s="131">
        <v>0</v>
      </c>
      <c r="I77" s="131">
        <v>0</v>
      </c>
      <c r="J77" s="131">
        <v>0</v>
      </c>
      <c r="K77" s="131">
        <v>0</v>
      </c>
      <c r="L77" s="131">
        <v>0</v>
      </c>
      <c r="M77" s="131">
        <v>0</v>
      </c>
      <c r="N77" s="131">
        <v>0</v>
      </c>
      <c r="O77" s="131">
        <v>0</v>
      </c>
      <c r="P77" s="131">
        <v>0</v>
      </c>
      <c r="Q77" s="131">
        <v>0</v>
      </c>
      <c r="R77" s="131">
        <v>0</v>
      </c>
      <c r="S77" s="131">
        <v>0</v>
      </c>
      <c r="T77" s="131">
        <v>0</v>
      </c>
      <c r="U77" s="131">
        <v>0</v>
      </c>
      <c r="V77" s="131">
        <v>0</v>
      </c>
      <c r="W77" s="131">
        <v>0</v>
      </c>
      <c r="X77" s="131">
        <v>0</v>
      </c>
      <c r="Y77" s="131">
        <v>0</v>
      </c>
      <c r="Z77" s="131">
        <v>0</v>
      </c>
      <c r="AA77" s="131">
        <v>0</v>
      </c>
      <c r="AB77" s="131">
        <v>0</v>
      </c>
      <c r="AC77" s="131">
        <v>0</v>
      </c>
      <c r="AD77" s="131">
        <v>0</v>
      </c>
      <c r="AE77" s="131">
        <v>0</v>
      </c>
      <c r="AF77" s="131">
        <v>0</v>
      </c>
      <c r="AG77" s="131">
        <v>0</v>
      </c>
      <c r="AH77" s="131">
        <v>0</v>
      </c>
      <c r="AI77" s="131">
        <v>0</v>
      </c>
      <c r="AJ77" s="131">
        <v>0</v>
      </c>
      <c r="AK77" s="131">
        <v>0</v>
      </c>
      <c r="AL77" s="131">
        <v>0</v>
      </c>
      <c r="AM77" s="131">
        <v>0</v>
      </c>
      <c r="AN77" s="131">
        <v>0</v>
      </c>
      <c r="AO77" s="131">
        <v>0</v>
      </c>
      <c r="AP77" s="131">
        <v>0</v>
      </c>
      <c r="AQ77" s="131">
        <v>0</v>
      </c>
      <c r="AR77" s="131">
        <v>0</v>
      </c>
      <c r="AS77" s="131">
        <v>0</v>
      </c>
      <c r="AT77" s="131">
        <v>0</v>
      </c>
      <c r="AU77" s="131">
        <v>0</v>
      </c>
      <c r="AV77" s="131">
        <v>0</v>
      </c>
      <c r="AW77" s="131">
        <v>0</v>
      </c>
      <c r="AX77" s="131">
        <v>0</v>
      </c>
      <c r="AY77" s="131">
        <v>0</v>
      </c>
      <c r="AZ77" s="131">
        <v>0</v>
      </c>
      <c r="BA77" s="131">
        <v>0</v>
      </c>
      <c r="BB77" s="131">
        <v>0</v>
      </c>
      <c r="BC77" s="131">
        <v>0</v>
      </c>
      <c r="BD77" s="131">
        <v>0</v>
      </c>
      <c r="BE77" s="131">
        <v>0</v>
      </c>
      <c r="BF77" s="131">
        <v>0</v>
      </c>
      <c r="BG77" s="131">
        <v>0</v>
      </c>
      <c r="BH77" s="131">
        <v>0</v>
      </c>
      <c r="BI77" s="131">
        <v>0</v>
      </c>
      <c r="BJ77" s="131">
        <v>0</v>
      </c>
      <c r="BK77" s="131">
        <v>0</v>
      </c>
      <c r="BL77" s="131">
        <v>0</v>
      </c>
      <c r="BM77" s="131">
        <v>0</v>
      </c>
      <c r="BN77" s="131">
        <v>0</v>
      </c>
    </row>
    <row r="78" spans="1:66" x14ac:dyDescent="0.35">
      <c r="C78" s="2"/>
      <c r="D78" s="2"/>
      <c r="E78" s="30" t="s">
        <v>138</v>
      </c>
      <c r="F78" s="18"/>
      <c r="G78" s="131">
        <v>0</v>
      </c>
      <c r="H78" s="131">
        <v>0</v>
      </c>
      <c r="I78" s="131">
        <v>0</v>
      </c>
      <c r="J78" s="131">
        <v>0</v>
      </c>
      <c r="K78" s="131">
        <v>0</v>
      </c>
      <c r="L78" s="131">
        <v>0</v>
      </c>
      <c r="M78" s="131">
        <v>0</v>
      </c>
      <c r="N78" s="131">
        <v>0</v>
      </c>
      <c r="O78" s="131">
        <v>0</v>
      </c>
      <c r="P78" s="131">
        <v>0</v>
      </c>
      <c r="Q78" s="131">
        <v>0</v>
      </c>
      <c r="R78" s="131">
        <v>0</v>
      </c>
      <c r="S78" s="131">
        <v>0</v>
      </c>
      <c r="T78" s="131">
        <v>0</v>
      </c>
      <c r="U78" s="131">
        <v>0</v>
      </c>
      <c r="V78" s="131">
        <v>0</v>
      </c>
      <c r="W78" s="131">
        <v>0</v>
      </c>
      <c r="X78" s="131">
        <v>0</v>
      </c>
      <c r="Y78" s="131">
        <v>0</v>
      </c>
      <c r="Z78" s="131">
        <v>0</v>
      </c>
      <c r="AA78" s="131">
        <v>0</v>
      </c>
      <c r="AB78" s="131">
        <v>0</v>
      </c>
      <c r="AC78" s="131">
        <v>0</v>
      </c>
      <c r="AD78" s="131">
        <v>0</v>
      </c>
      <c r="AE78" s="131">
        <v>0</v>
      </c>
      <c r="AF78" s="131">
        <v>0</v>
      </c>
      <c r="AG78" s="131">
        <v>0</v>
      </c>
      <c r="AH78" s="131">
        <v>0</v>
      </c>
      <c r="AI78" s="131">
        <v>0</v>
      </c>
      <c r="AJ78" s="131">
        <v>0</v>
      </c>
      <c r="AK78" s="131">
        <v>0</v>
      </c>
      <c r="AL78" s="131">
        <v>0</v>
      </c>
      <c r="AM78" s="131">
        <v>0</v>
      </c>
      <c r="AN78" s="131">
        <v>0</v>
      </c>
      <c r="AO78" s="131">
        <v>0</v>
      </c>
      <c r="AP78" s="131">
        <v>0</v>
      </c>
      <c r="AQ78" s="131">
        <v>0</v>
      </c>
      <c r="AR78" s="131">
        <v>0</v>
      </c>
      <c r="AS78" s="131">
        <v>0</v>
      </c>
      <c r="AT78" s="131">
        <v>0</v>
      </c>
      <c r="AU78" s="131">
        <v>0</v>
      </c>
      <c r="AV78" s="131">
        <v>0</v>
      </c>
      <c r="AW78" s="131">
        <v>0</v>
      </c>
      <c r="AX78" s="131">
        <v>0</v>
      </c>
      <c r="AY78" s="131">
        <v>0</v>
      </c>
      <c r="AZ78" s="131">
        <v>0</v>
      </c>
      <c r="BA78" s="131">
        <v>0</v>
      </c>
      <c r="BB78" s="131">
        <v>0</v>
      </c>
      <c r="BC78" s="131">
        <v>0</v>
      </c>
      <c r="BD78" s="131">
        <v>0</v>
      </c>
      <c r="BE78" s="131">
        <v>0</v>
      </c>
      <c r="BF78" s="131">
        <v>0</v>
      </c>
      <c r="BG78" s="131">
        <v>0</v>
      </c>
      <c r="BH78" s="131">
        <v>0</v>
      </c>
      <c r="BI78" s="131">
        <v>0</v>
      </c>
      <c r="BJ78" s="131">
        <v>0</v>
      </c>
      <c r="BK78" s="131">
        <v>0</v>
      </c>
      <c r="BL78" s="131">
        <v>0</v>
      </c>
      <c r="BM78" s="131">
        <v>0</v>
      </c>
      <c r="BN78" s="131">
        <v>0</v>
      </c>
    </row>
    <row r="79" spans="1:66" x14ac:dyDescent="0.35">
      <c r="C79" s="2"/>
      <c r="D79" s="2"/>
      <c r="E79" s="37" t="s">
        <v>15</v>
      </c>
      <c r="G79" s="36">
        <f t="shared" ref="G79:AL79" si="24">SUM(G75:G78)</f>
        <v>20000</v>
      </c>
      <c r="H79" s="36">
        <f t="shared" si="24"/>
        <v>20000</v>
      </c>
      <c r="I79" s="36">
        <f t="shared" si="24"/>
        <v>20000</v>
      </c>
      <c r="J79" s="36">
        <f t="shared" si="24"/>
        <v>20000</v>
      </c>
      <c r="K79" s="36">
        <f t="shared" si="24"/>
        <v>20000</v>
      </c>
      <c r="L79" s="36">
        <f t="shared" si="24"/>
        <v>20000</v>
      </c>
      <c r="M79" s="36">
        <f t="shared" si="24"/>
        <v>20000</v>
      </c>
      <c r="N79" s="36">
        <f t="shared" si="24"/>
        <v>20000</v>
      </c>
      <c r="O79" s="36">
        <f t="shared" si="24"/>
        <v>20000</v>
      </c>
      <c r="P79" s="36">
        <f t="shared" si="24"/>
        <v>20000</v>
      </c>
      <c r="Q79" s="36">
        <f t="shared" si="24"/>
        <v>20000</v>
      </c>
      <c r="R79" s="36">
        <f t="shared" si="24"/>
        <v>20000</v>
      </c>
      <c r="S79" s="36">
        <f t="shared" si="24"/>
        <v>20000</v>
      </c>
      <c r="T79" s="36">
        <f t="shared" si="24"/>
        <v>20000</v>
      </c>
      <c r="U79" s="36">
        <f t="shared" si="24"/>
        <v>20000</v>
      </c>
      <c r="V79" s="36">
        <f t="shared" si="24"/>
        <v>20000</v>
      </c>
      <c r="W79" s="36">
        <f t="shared" si="24"/>
        <v>20000</v>
      </c>
      <c r="X79" s="36">
        <f t="shared" si="24"/>
        <v>20000</v>
      </c>
      <c r="Y79" s="36">
        <f t="shared" si="24"/>
        <v>20000</v>
      </c>
      <c r="Z79" s="36">
        <f t="shared" si="24"/>
        <v>20000</v>
      </c>
      <c r="AA79" s="36">
        <f t="shared" si="24"/>
        <v>20000</v>
      </c>
      <c r="AB79" s="36">
        <f t="shared" si="24"/>
        <v>20000</v>
      </c>
      <c r="AC79" s="36">
        <f t="shared" si="24"/>
        <v>20000</v>
      </c>
      <c r="AD79" s="36">
        <f t="shared" si="24"/>
        <v>20000</v>
      </c>
      <c r="AE79" s="36">
        <f t="shared" si="24"/>
        <v>20000</v>
      </c>
      <c r="AF79" s="36">
        <f t="shared" si="24"/>
        <v>20000</v>
      </c>
      <c r="AG79" s="36">
        <f t="shared" si="24"/>
        <v>20000</v>
      </c>
      <c r="AH79" s="36">
        <f t="shared" si="24"/>
        <v>20000</v>
      </c>
      <c r="AI79" s="36">
        <f t="shared" si="24"/>
        <v>20000</v>
      </c>
      <c r="AJ79" s="36">
        <f t="shared" si="24"/>
        <v>20000</v>
      </c>
      <c r="AK79" s="36">
        <f t="shared" si="24"/>
        <v>20000</v>
      </c>
      <c r="AL79" s="36">
        <f t="shared" si="24"/>
        <v>20000</v>
      </c>
      <c r="AM79" s="36">
        <f t="shared" ref="AM79:BN79" si="25">SUM(AM75:AM78)</f>
        <v>20000</v>
      </c>
      <c r="AN79" s="36">
        <f t="shared" si="25"/>
        <v>20000</v>
      </c>
      <c r="AO79" s="36">
        <f t="shared" si="25"/>
        <v>20000</v>
      </c>
      <c r="AP79" s="36">
        <f t="shared" si="25"/>
        <v>20000</v>
      </c>
      <c r="AQ79" s="36">
        <f t="shared" si="25"/>
        <v>20000</v>
      </c>
      <c r="AR79" s="36">
        <f t="shared" si="25"/>
        <v>20000</v>
      </c>
      <c r="AS79" s="36">
        <f t="shared" si="25"/>
        <v>20000</v>
      </c>
      <c r="AT79" s="36">
        <f t="shared" si="25"/>
        <v>20000</v>
      </c>
      <c r="AU79" s="36">
        <f t="shared" si="25"/>
        <v>20000</v>
      </c>
      <c r="AV79" s="36">
        <f t="shared" si="25"/>
        <v>20000</v>
      </c>
      <c r="AW79" s="36">
        <f t="shared" si="25"/>
        <v>20000</v>
      </c>
      <c r="AX79" s="36">
        <f t="shared" si="25"/>
        <v>20000</v>
      </c>
      <c r="AY79" s="36">
        <f t="shared" si="25"/>
        <v>20000</v>
      </c>
      <c r="AZ79" s="36">
        <f t="shared" si="25"/>
        <v>20000</v>
      </c>
      <c r="BA79" s="36">
        <f t="shared" si="25"/>
        <v>20000</v>
      </c>
      <c r="BB79" s="36">
        <f t="shared" si="25"/>
        <v>20000</v>
      </c>
      <c r="BC79" s="36">
        <f t="shared" si="25"/>
        <v>20000</v>
      </c>
      <c r="BD79" s="36">
        <f t="shared" si="25"/>
        <v>20000</v>
      </c>
      <c r="BE79" s="36">
        <f t="shared" si="25"/>
        <v>20000</v>
      </c>
      <c r="BF79" s="36">
        <f t="shared" si="25"/>
        <v>20000</v>
      </c>
      <c r="BG79" s="36">
        <f t="shared" si="25"/>
        <v>20000</v>
      </c>
      <c r="BH79" s="36">
        <f t="shared" si="25"/>
        <v>20000</v>
      </c>
      <c r="BI79" s="36">
        <f t="shared" si="25"/>
        <v>20000</v>
      </c>
      <c r="BJ79" s="36">
        <f t="shared" si="25"/>
        <v>20000</v>
      </c>
      <c r="BK79" s="36">
        <f t="shared" si="25"/>
        <v>20000</v>
      </c>
      <c r="BL79" s="36">
        <f t="shared" si="25"/>
        <v>20000</v>
      </c>
      <c r="BM79" s="36">
        <f t="shared" si="25"/>
        <v>20000</v>
      </c>
      <c r="BN79" s="36">
        <f t="shared" si="25"/>
        <v>20000</v>
      </c>
    </row>
    <row r="80" spans="1:66" x14ac:dyDescent="0.35">
      <c r="C80" s="2"/>
      <c r="D80" s="2"/>
      <c r="E80" s="2"/>
    </row>
    <row r="81" spans="3:66" x14ac:dyDescent="0.35">
      <c r="C81" s="5" t="s">
        <v>139</v>
      </c>
      <c r="D81" s="2"/>
      <c r="E81" s="2"/>
    </row>
    <row r="82" spans="3:66" x14ac:dyDescent="0.35">
      <c r="C82" s="5"/>
      <c r="D82" s="2"/>
      <c r="E82" s="2"/>
      <c r="G82" s="132">
        <f>'Invoer warmte'!$G$7</f>
        <v>2025</v>
      </c>
      <c r="H82" s="132">
        <f t="shared" ref="H82:AM82" si="26">G82+1</f>
        <v>2026</v>
      </c>
      <c r="I82" s="132">
        <f t="shared" si="26"/>
        <v>2027</v>
      </c>
      <c r="J82" s="132">
        <f t="shared" si="26"/>
        <v>2028</v>
      </c>
      <c r="K82" s="132">
        <f t="shared" si="26"/>
        <v>2029</v>
      </c>
      <c r="L82" s="132">
        <f t="shared" si="26"/>
        <v>2030</v>
      </c>
      <c r="M82" s="132">
        <f t="shared" si="26"/>
        <v>2031</v>
      </c>
      <c r="N82" s="132">
        <f t="shared" si="26"/>
        <v>2032</v>
      </c>
      <c r="O82" s="132">
        <f t="shared" si="26"/>
        <v>2033</v>
      </c>
      <c r="P82" s="132">
        <f t="shared" si="26"/>
        <v>2034</v>
      </c>
      <c r="Q82" s="132">
        <f t="shared" si="26"/>
        <v>2035</v>
      </c>
      <c r="R82" s="132">
        <f t="shared" si="26"/>
        <v>2036</v>
      </c>
      <c r="S82" s="132">
        <f t="shared" si="26"/>
        <v>2037</v>
      </c>
      <c r="T82" s="132">
        <f t="shared" si="26"/>
        <v>2038</v>
      </c>
      <c r="U82" s="132">
        <f t="shared" si="26"/>
        <v>2039</v>
      </c>
      <c r="V82" s="132">
        <f t="shared" si="26"/>
        <v>2040</v>
      </c>
      <c r="W82" s="132">
        <f t="shared" si="26"/>
        <v>2041</v>
      </c>
      <c r="X82" s="132">
        <f t="shared" si="26"/>
        <v>2042</v>
      </c>
      <c r="Y82" s="132">
        <f t="shared" si="26"/>
        <v>2043</v>
      </c>
      <c r="Z82" s="132">
        <f t="shared" si="26"/>
        <v>2044</v>
      </c>
      <c r="AA82" s="132">
        <f t="shared" si="26"/>
        <v>2045</v>
      </c>
      <c r="AB82" s="132">
        <f t="shared" si="26"/>
        <v>2046</v>
      </c>
      <c r="AC82" s="132">
        <f t="shared" si="26"/>
        <v>2047</v>
      </c>
      <c r="AD82" s="132">
        <f t="shared" si="26"/>
        <v>2048</v>
      </c>
      <c r="AE82" s="132">
        <f t="shared" si="26"/>
        <v>2049</v>
      </c>
      <c r="AF82" s="132">
        <f t="shared" si="26"/>
        <v>2050</v>
      </c>
      <c r="AG82" s="132">
        <f t="shared" si="26"/>
        <v>2051</v>
      </c>
      <c r="AH82" s="132">
        <f t="shared" si="26"/>
        <v>2052</v>
      </c>
      <c r="AI82" s="132">
        <f t="shared" si="26"/>
        <v>2053</v>
      </c>
      <c r="AJ82" s="132">
        <f t="shared" si="26"/>
        <v>2054</v>
      </c>
      <c r="AK82" s="132">
        <f t="shared" si="26"/>
        <v>2055</v>
      </c>
      <c r="AL82" s="132">
        <f t="shared" si="26"/>
        <v>2056</v>
      </c>
      <c r="AM82" s="132">
        <f t="shared" si="26"/>
        <v>2057</v>
      </c>
      <c r="AN82" s="132">
        <f t="shared" ref="AN82:BN82" si="27">AM82+1</f>
        <v>2058</v>
      </c>
      <c r="AO82" s="132">
        <f t="shared" si="27"/>
        <v>2059</v>
      </c>
      <c r="AP82" s="132">
        <f t="shared" si="27"/>
        <v>2060</v>
      </c>
      <c r="AQ82" s="132">
        <f t="shared" si="27"/>
        <v>2061</v>
      </c>
      <c r="AR82" s="132">
        <f t="shared" si="27"/>
        <v>2062</v>
      </c>
      <c r="AS82" s="132">
        <f t="shared" si="27"/>
        <v>2063</v>
      </c>
      <c r="AT82" s="132">
        <f t="shared" si="27"/>
        <v>2064</v>
      </c>
      <c r="AU82" s="132">
        <f t="shared" si="27"/>
        <v>2065</v>
      </c>
      <c r="AV82" s="132">
        <f t="shared" si="27"/>
        <v>2066</v>
      </c>
      <c r="AW82" s="132">
        <f t="shared" si="27"/>
        <v>2067</v>
      </c>
      <c r="AX82" s="132">
        <f t="shared" si="27"/>
        <v>2068</v>
      </c>
      <c r="AY82" s="132">
        <f t="shared" si="27"/>
        <v>2069</v>
      </c>
      <c r="AZ82" s="132">
        <f t="shared" si="27"/>
        <v>2070</v>
      </c>
      <c r="BA82" s="132">
        <f t="shared" si="27"/>
        <v>2071</v>
      </c>
      <c r="BB82" s="132">
        <f t="shared" si="27"/>
        <v>2072</v>
      </c>
      <c r="BC82" s="132">
        <f t="shared" si="27"/>
        <v>2073</v>
      </c>
      <c r="BD82" s="132">
        <f t="shared" si="27"/>
        <v>2074</v>
      </c>
      <c r="BE82" s="132">
        <f t="shared" si="27"/>
        <v>2075</v>
      </c>
      <c r="BF82" s="132">
        <f t="shared" si="27"/>
        <v>2076</v>
      </c>
      <c r="BG82" s="132">
        <f t="shared" si="27"/>
        <v>2077</v>
      </c>
      <c r="BH82" s="132">
        <f t="shared" si="27"/>
        <v>2078</v>
      </c>
      <c r="BI82" s="132">
        <f t="shared" si="27"/>
        <v>2079</v>
      </c>
      <c r="BJ82" s="132">
        <f t="shared" si="27"/>
        <v>2080</v>
      </c>
      <c r="BK82" s="132">
        <f t="shared" si="27"/>
        <v>2081</v>
      </c>
      <c r="BL82" s="132">
        <f t="shared" si="27"/>
        <v>2082</v>
      </c>
      <c r="BM82" s="132">
        <f t="shared" si="27"/>
        <v>2083</v>
      </c>
      <c r="BN82" s="132">
        <f t="shared" si="27"/>
        <v>2084</v>
      </c>
    </row>
    <row r="83" spans="3:66" x14ac:dyDescent="0.35">
      <c r="C83" s="2"/>
      <c r="D83" s="2"/>
      <c r="E83" s="2" t="s">
        <v>140</v>
      </c>
      <c r="G83" s="131">
        <v>0</v>
      </c>
      <c r="H83" s="131">
        <v>0</v>
      </c>
      <c r="I83" s="131">
        <v>0</v>
      </c>
      <c r="J83" s="131">
        <v>0</v>
      </c>
      <c r="K83" s="131">
        <v>0</v>
      </c>
      <c r="L83" s="131">
        <v>0</v>
      </c>
      <c r="M83" s="131">
        <v>0</v>
      </c>
      <c r="N83" s="131">
        <v>0</v>
      </c>
      <c r="O83" s="131">
        <v>0</v>
      </c>
      <c r="P83" s="131">
        <v>0</v>
      </c>
      <c r="Q83" s="131">
        <v>0</v>
      </c>
      <c r="R83" s="131">
        <v>0</v>
      </c>
      <c r="S83" s="131">
        <v>0</v>
      </c>
      <c r="T83" s="131">
        <v>0</v>
      </c>
      <c r="U83" s="131">
        <v>0</v>
      </c>
      <c r="V83" s="131">
        <v>0</v>
      </c>
      <c r="W83" s="131">
        <v>0</v>
      </c>
      <c r="X83" s="131">
        <v>0</v>
      </c>
      <c r="Y83" s="131">
        <v>0</v>
      </c>
      <c r="Z83" s="131">
        <v>0</v>
      </c>
      <c r="AA83" s="131">
        <v>0</v>
      </c>
      <c r="AB83" s="131">
        <v>0</v>
      </c>
      <c r="AC83" s="131">
        <v>0</v>
      </c>
      <c r="AD83" s="131">
        <v>0</v>
      </c>
      <c r="AE83" s="131">
        <v>0</v>
      </c>
      <c r="AF83" s="131">
        <v>0</v>
      </c>
      <c r="AG83" s="131">
        <v>0</v>
      </c>
      <c r="AH83" s="131">
        <v>0</v>
      </c>
      <c r="AI83" s="131">
        <v>0</v>
      </c>
      <c r="AJ83" s="131">
        <v>0</v>
      </c>
      <c r="AK83" s="131">
        <v>0</v>
      </c>
      <c r="AL83" s="131">
        <v>0</v>
      </c>
      <c r="AM83" s="131">
        <v>0</v>
      </c>
      <c r="AN83" s="131">
        <v>0</v>
      </c>
      <c r="AO83" s="131">
        <v>0</v>
      </c>
      <c r="AP83" s="131">
        <v>0</v>
      </c>
      <c r="AQ83" s="131">
        <v>0</v>
      </c>
      <c r="AR83" s="131">
        <v>0</v>
      </c>
      <c r="AS83" s="131">
        <v>0</v>
      </c>
      <c r="AT83" s="131">
        <v>0</v>
      </c>
      <c r="AU83" s="131">
        <v>0</v>
      </c>
      <c r="AV83" s="131">
        <v>0</v>
      </c>
      <c r="AW83" s="131">
        <v>0</v>
      </c>
      <c r="AX83" s="131">
        <v>0</v>
      </c>
      <c r="AY83" s="131">
        <v>0</v>
      </c>
      <c r="AZ83" s="131">
        <v>0</v>
      </c>
      <c r="BA83" s="131">
        <v>0</v>
      </c>
      <c r="BB83" s="131">
        <v>0</v>
      </c>
      <c r="BC83" s="131">
        <v>0</v>
      </c>
      <c r="BD83" s="131">
        <v>0</v>
      </c>
      <c r="BE83" s="131">
        <v>0</v>
      </c>
      <c r="BF83" s="131">
        <v>0</v>
      </c>
      <c r="BG83" s="131">
        <v>0</v>
      </c>
      <c r="BH83" s="131">
        <v>0</v>
      </c>
      <c r="BI83" s="131">
        <v>0</v>
      </c>
      <c r="BJ83" s="131">
        <v>0</v>
      </c>
      <c r="BK83" s="131">
        <v>0</v>
      </c>
      <c r="BL83" s="131">
        <v>0</v>
      </c>
      <c r="BM83" s="131">
        <v>0</v>
      </c>
      <c r="BN83" s="131">
        <v>0</v>
      </c>
    </row>
    <row r="84" spans="3:66" x14ac:dyDescent="0.35">
      <c r="C84" s="2"/>
      <c r="D84" s="2"/>
      <c r="E84" s="2" t="s">
        <v>141</v>
      </c>
      <c r="G84" s="131">
        <v>0</v>
      </c>
      <c r="H84" s="131">
        <v>0</v>
      </c>
      <c r="I84" s="131">
        <v>0</v>
      </c>
      <c r="J84" s="131">
        <v>0</v>
      </c>
      <c r="K84" s="131">
        <v>0</v>
      </c>
      <c r="L84" s="131">
        <v>0</v>
      </c>
      <c r="M84" s="131">
        <v>0</v>
      </c>
      <c r="N84" s="131">
        <v>0</v>
      </c>
      <c r="O84" s="131">
        <v>0</v>
      </c>
      <c r="P84" s="131">
        <v>0</v>
      </c>
      <c r="Q84" s="131">
        <v>0</v>
      </c>
      <c r="R84" s="131">
        <v>0</v>
      </c>
      <c r="S84" s="131">
        <v>0</v>
      </c>
      <c r="T84" s="131">
        <v>0</v>
      </c>
      <c r="U84" s="131">
        <v>0</v>
      </c>
      <c r="V84" s="131">
        <v>0</v>
      </c>
      <c r="W84" s="131">
        <v>0</v>
      </c>
      <c r="X84" s="131">
        <v>0</v>
      </c>
      <c r="Y84" s="131">
        <v>0</v>
      </c>
      <c r="Z84" s="131">
        <v>0</v>
      </c>
      <c r="AA84" s="131">
        <v>0</v>
      </c>
      <c r="AB84" s="131">
        <v>0</v>
      </c>
      <c r="AC84" s="131">
        <v>0</v>
      </c>
      <c r="AD84" s="131">
        <v>0</v>
      </c>
      <c r="AE84" s="131">
        <v>0</v>
      </c>
      <c r="AF84" s="131">
        <v>0</v>
      </c>
      <c r="AG84" s="131">
        <v>0</v>
      </c>
      <c r="AH84" s="131">
        <v>0</v>
      </c>
      <c r="AI84" s="131">
        <v>0</v>
      </c>
      <c r="AJ84" s="131">
        <v>0</v>
      </c>
      <c r="AK84" s="131">
        <v>0</v>
      </c>
      <c r="AL84" s="131">
        <v>0</v>
      </c>
      <c r="AM84" s="131">
        <v>0</v>
      </c>
      <c r="AN84" s="131">
        <v>0</v>
      </c>
      <c r="AO84" s="131">
        <v>0</v>
      </c>
      <c r="AP84" s="131">
        <v>0</v>
      </c>
      <c r="AQ84" s="131">
        <v>0</v>
      </c>
      <c r="AR84" s="131">
        <v>0</v>
      </c>
      <c r="AS84" s="131">
        <v>0</v>
      </c>
      <c r="AT84" s="131">
        <v>0</v>
      </c>
      <c r="AU84" s="131">
        <v>0</v>
      </c>
      <c r="AV84" s="131">
        <v>0</v>
      </c>
      <c r="AW84" s="131">
        <v>0</v>
      </c>
      <c r="AX84" s="131">
        <v>0</v>
      </c>
      <c r="AY84" s="131">
        <v>0</v>
      </c>
      <c r="AZ84" s="131">
        <v>0</v>
      </c>
      <c r="BA84" s="131">
        <v>0</v>
      </c>
      <c r="BB84" s="131">
        <v>0</v>
      </c>
      <c r="BC84" s="131">
        <v>0</v>
      </c>
      <c r="BD84" s="131">
        <v>0</v>
      </c>
      <c r="BE84" s="131">
        <v>0</v>
      </c>
      <c r="BF84" s="131">
        <v>0</v>
      </c>
      <c r="BG84" s="131">
        <v>0</v>
      </c>
      <c r="BH84" s="131">
        <v>0</v>
      </c>
      <c r="BI84" s="131">
        <v>0</v>
      </c>
      <c r="BJ84" s="131">
        <v>0</v>
      </c>
      <c r="BK84" s="131">
        <v>0</v>
      </c>
      <c r="BL84" s="131">
        <v>0</v>
      </c>
      <c r="BM84" s="131">
        <v>0</v>
      </c>
      <c r="BN84" s="131">
        <v>0</v>
      </c>
    </row>
    <row r="85" spans="3:66" x14ac:dyDescent="0.35">
      <c r="C85" s="2"/>
      <c r="D85" s="2"/>
      <c r="E85" s="2" t="s">
        <v>142</v>
      </c>
      <c r="G85" s="131">
        <v>0</v>
      </c>
      <c r="H85" s="131">
        <v>0</v>
      </c>
      <c r="I85" s="131">
        <v>0</v>
      </c>
      <c r="J85" s="131">
        <v>0</v>
      </c>
      <c r="K85" s="131">
        <v>0</v>
      </c>
      <c r="L85" s="131">
        <v>0</v>
      </c>
      <c r="M85" s="131">
        <v>0</v>
      </c>
      <c r="N85" s="131">
        <v>0</v>
      </c>
      <c r="O85" s="131">
        <v>0</v>
      </c>
      <c r="P85" s="131">
        <v>0</v>
      </c>
      <c r="Q85" s="131">
        <v>0</v>
      </c>
      <c r="R85" s="131">
        <v>0</v>
      </c>
      <c r="S85" s="131">
        <v>0</v>
      </c>
      <c r="T85" s="131">
        <v>0</v>
      </c>
      <c r="U85" s="131">
        <v>0</v>
      </c>
      <c r="V85" s="131">
        <v>0</v>
      </c>
      <c r="W85" s="131">
        <v>0</v>
      </c>
      <c r="X85" s="131">
        <v>0</v>
      </c>
      <c r="Y85" s="131">
        <v>0</v>
      </c>
      <c r="Z85" s="131">
        <v>0</v>
      </c>
      <c r="AA85" s="131">
        <v>0</v>
      </c>
      <c r="AB85" s="131">
        <v>0</v>
      </c>
      <c r="AC85" s="131">
        <v>0</v>
      </c>
      <c r="AD85" s="131">
        <v>0</v>
      </c>
      <c r="AE85" s="131">
        <v>0</v>
      </c>
      <c r="AF85" s="131">
        <v>0</v>
      </c>
      <c r="AG85" s="131">
        <v>0</v>
      </c>
      <c r="AH85" s="131">
        <v>0</v>
      </c>
      <c r="AI85" s="131">
        <v>0</v>
      </c>
      <c r="AJ85" s="131">
        <v>0</v>
      </c>
      <c r="AK85" s="131">
        <v>0</v>
      </c>
      <c r="AL85" s="131">
        <v>0</v>
      </c>
      <c r="AM85" s="131">
        <v>0</v>
      </c>
      <c r="AN85" s="131">
        <v>0</v>
      </c>
      <c r="AO85" s="131">
        <v>0</v>
      </c>
      <c r="AP85" s="131">
        <v>0</v>
      </c>
      <c r="AQ85" s="131">
        <v>0</v>
      </c>
      <c r="AR85" s="131">
        <v>0</v>
      </c>
      <c r="AS85" s="131">
        <v>0</v>
      </c>
      <c r="AT85" s="131">
        <v>0</v>
      </c>
      <c r="AU85" s="131">
        <v>0</v>
      </c>
      <c r="AV85" s="131">
        <v>0</v>
      </c>
      <c r="AW85" s="131">
        <v>0</v>
      </c>
      <c r="AX85" s="131">
        <v>0</v>
      </c>
      <c r="AY85" s="131">
        <v>0</v>
      </c>
      <c r="AZ85" s="131">
        <v>0</v>
      </c>
      <c r="BA85" s="131">
        <v>0</v>
      </c>
      <c r="BB85" s="131">
        <v>0</v>
      </c>
      <c r="BC85" s="131">
        <v>0</v>
      </c>
      <c r="BD85" s="131">
        <v>0</v>
      </c>
      <c r="BE85" s="131">
        <v>0</v>
      </c>
      <c r="BF85" s="131">
        <v>0</v>
      </c>
      <c r="BG85" s="131">
        <v>0</v>
      </c>
      <c r="BH85" s="131">
        <v>0</v>
      </c>
      <c r="BI85" s="131">
        <v>0</v>
      </c>
      <c r="BJ85" s="131">
        <v>0</v>
      </c>
      <c r="BK85" s="131">
        <v>0</v>
      </c>
      <c r="BL85" s="131">
        <v>0</v>
      </c>
      <c r="BM85" s="131">
        <v>0</v>
      </c>
      <c r="BN85" s="131">
        <v>0</v>
      </c>
    </row>
    <row r="86" spans="3:66" x14ac:dyDescent="0.35">
      <c r="C86" s="2"/>
      <c r="D86" s="2"/>
      <c r="E86" s="30" t="s">
        <v>138</v>
      </c>
      <c r="F86" s="18"/>
      <c r="G86" s="131">
        <v>0</v>
      </c>
      <c r="H86" s="131">
        <v>0</v>
      </c>
      <c r="I86" s="131">
        <v>0</v>
      </c>
      <c r="J86" s="131">
        <v>0</v>
      </c>
      <c r="K86" s="131">
        <v>0</v>
      </c>
      <c r="L86" s="131">
        <v>0</v>
      </c>
      <c r="M86" s="131">
        <v>0</v>
      </c>
      <c r="N86" s="131">
        <v>0</v>
      </c>
      <c r="O86" s="131">
        <v>0</v>
      </c>
      <c r="P86" s="131">
        <v>0</v>
      </c>
      <c r="Q86" s="131">
        <v>0</v>
      </c>
      <c r="R86" s="131">
        <v>0</v>
      </c>
      <c r="S86" s="131">
        <v>0</v>
      </c>
      <c r="T86" s="131">
        <v>0</v>
      </c>
      <c r="U86" s="131">
        <v>0</v>
      </c>
      <c r="V86" s="131">
        <v>0</v>
      </c>
      <c r="W86" s="131">
        <v>0</v>
      </c>
      <c r="X86" s="131">
        <v>0</v>
      </c>
      <c r="Y86" s="131">
        <v>0</v>
      </c>
      <c r="Z86" s="131">
        <v>0</v>
      </c>
      <c r="AA86" s="131">
        <v>0</v>
      </c>
      <c r="AB86" s="131">
        <v>0</v>
      </c>
      <c r="AC86" s="131">
        <v>0</v>
      </c>
      <c r="AD86" s="131">
        <v>0</v>
      </c>
      <c r="AE86" s="131">
        <v>0</v>
      </c>
      <c r="AF86" s="131">
        <v>0</v>
      </c>
      <c r="AG86" s="131">
        <v>0</v>
      </c>
      <c r="AH86" s="131">
        <v>0</v>
      </c>
      <c r="AI86" s="131">
        <v>0</v>
      </c>
      <c r="AJ86" s="131">
        <v>0</v>
      </c>
      <c r="AK86" s="131">
        <v>0</v>
      </c>
      <c r="AL86" s="131">
        <v>0</v>
      </c>
      <c r="AM86" s="131">
        <v>0</v>
      </c>
      <c r="AN86" s="131">
        <v>0</v>
      </c>
      <c r="AO86" s="131">
        <v>0</v>
      </c>
      <c r="AP86" s="131">
        <v>0</v>
      </c>
      <c r="AQ86" s="131">
        <v>0</v>
      </c>
      <c r="AR86" s="131">
        <v>0</v>
      </c>
      <c r="AS86" s="131">
        <v>0</v>
      </c>
      <c r="AT86" s="131">
        <v>0</v>
      </c>
      <c r="AU86" s="131">
        <v>0</v>
      </c>
      <c r="AV86" s="131">
        <v>0</v>
      </c>
      <c r="AW86" s="131">
        <v>0</v>
      </c>
      <c r="AX86" s="131">
        <v>0</v>
      </c>
      <c r="AY86" s="131">
        <v>0</v>
      </c>
      <c r="AZ86" s="131">
        <v>0</v>
      </c>
      <c r="BA86" s="131">
        <v>0</v>
      </c>
      <c r="BB86" s="131">
        <v>0</v>
      </c>
      <c r="BC86" s="131">
        <v>0</v>
      </c>
      <c r="BD86" s="131">
        <v>0</v>
      </c>
      <c r="BE86" s="131">
        <v>0</v>
      </c>
      <c r="BF86" s="131">
        <v>0</v>
      </c>
      <c r="BG86" s="131">
        <v>0</v>
      </c>
      <c r="BH86" s="131">
        <v>0</v>
      </c>
      <c r="BI86" s="131">
        <v>0</v>
      </c>
      <c r="BJ86" s="131">
        <v>0</v>
      </c>
      <c r="BK86" s="131">
        <v>0</v>
      </c>
      <c r="BL86" s="131">
        <v>0</v>
      </c>
      <c r="BM86" s="131">
        <v>0</v>
      </c>
      <c r="BN86" s="131">
        <v>0</v>
      </c>
    </row>
    <row r="87" spans="3:66" x14ac:dyDescent="0.35">
      <c r="C87" s="2"/>
      <c r="D87" s="2"/>
      <c r="E87" s="37" t="s">
        <v>15</v>
      </c>
      <c r="G87" s="36">
        <f t="shared" ref="G87:AL87" si="28">SUM(G83:G86)</f>
        <v>0</v>
      </c>
      <c r="H87" s="36">
        <f t="shared" si="28"/>
        <v>0</v>
      </c>
      <c r="I87" s="36">
        <f t="shared" si="28"/>
        <v>0</v>
      </c>
      <c r="J87" s="36">
        <f t="shared" si="28"/>
        <v>0</v>
      </c>
      <c r="K87" s="36">
        <f t="shared" si="28"/>
        <v>0</v>
      </c>
      <c r="L87" s="36">
        <f t="shared" si="28"/>
        <v>0</v>
      </c>
      <c r="M87" s="36">
        <f t="shared" si="28"/>
        <v>0</v>
      </c>
      <c r="N87" s="36">
        <f t="shared" si="28"/>
        <v>0</v>
      </c>
      <c r="O87" s="36">
        <f t="shared" si="28"/>
        <v>0</v>
      </c>
      <c r="P87" s="36">
        <f t="shared" si="28"/>
        <v>0</v>
      </c>
      <c r="Q87" s="36">
        <f t="shared" si="28"/>
        <v>0</v>
      </c>
      <c r="R87" s="36">
        <f t="shared" si="28"/>
        <v>0</v>
      </c>
      <c r="S87" s="36">
        <f t="shared" si="28"/>
        <v>0</v>
      </c>
      <c r="T87" s="36">
        <f t="shared" si="28"/>
        <v>0</v>
      </c>
      <c r="U87" s="36">
        <f t="shared" si="28"/>
        <v>0</v>
      </c>
      <c r="V87" s="36">
        <f t="shared" si="28"/>
        <v>0</v>
      </c>
      <c r="W87" s="36">
        <f t="shared" si="28"/>
        <v>0</v>
      </c>
      <c r="X87" s="36">
        <f t="shared" si="28"/>
        <v>0</v>
      </c>
      <c r="Y87" s="36">
        <f t="shared" si="28"/>
        <v>0</v>
      </c>
      <c r="Z87" s="36">
        <f t="shared" si="28"/>
        <v>0</v>
      </c>
      <c r="AA87" s="36">
        <f t="shared" si="28"/>
        <v>0</v>
      </c>
      <c r="AB87" s="36">
        <f t="shared" si="28"/>
        <v>0</v>
      </c>
      <c r="AC87" s="36">
        <f t="shared" si="28"/>
        <v>0</v>
      </c>
      <c r="AD87" s="36">
        <f t="shared" si="28"/>
        <v>0</v>
      </c>
      <c r="AE87" s="36">
        <f t="shared" si="28"/>
        <v>0</v>
      </c>
      <c r="AF87" s="36">
        <f t="shared" si="28"/>
        <v>0</v>
      </c>
      <c r="AG87" s="36">
        <f t="shared" si="28"/>
        <v>0</v>
      </c>
      <c r="AH87" s="36">
        <f t="shared" si="28"/>
        <v>0</v>
      </c>
      <c r="AI87" s="36">
        <f t="shared" si="28"/>
        <v>0</v>
      </c>
      <c r="AJ87" s="36">
        <f t="shared" si="28"/>
        <v>0</v>
      </c>
      <c r="AK87" s="36">
        <f t="shared" si="28"/>
        <v>0</v>
      </c>
      <c r="AL87" s="36">
        <f t="shared" si="28"/>
        <v>0</v>
      </c>
      <c r="AM87" s="36">
        <f t="shared" ref="AM87:BN87" si="29">SUM(AM83:AM86)</f>
        <v>0</v>
      </c>
      <c r="AN87" s="36">
        <f t="shared" si="29"/>
        <v>0</v>
      </c>
      <c r="AO87" s="36">
        <f t="shared" si="29"/>
        <v>0</v>
      </c>
      <c r="AP87" s="36">
        <f t="shared" si="29"/>
        <v>0</v>
      </c>
      <c r="AQ87" s="36">
        <f t="shared" si="29"/>
        <v>0</v>
      </c>
      <c r="AR87" s="36">
        <f t="shared" si="29"/>
        <v>0</v>
      </c>
      <c r="AS87" s="36">
        <f t="shared" si="29"/>
        <v>0</v>
      </c>
      <c r="AT87" s="36">
        <f t="shared" si="29"/>
        <v>0</v>
      </c>
      <c r="AU87" s="36">
        <f t="shared" si="29"/>
        <v>0</v>
      </c>
      <c r="AV87" s="36">
        <f t="shared" si="29"/>
        <v>0</v>
      </c>
      <c r="AW87" s="36">
        <f t="shared" si="29"/>
        <v>0</v>
      </c>
      <c r="AX87" s="36">
        <f t="shared" si="29"/>
        <v>0</v>
      </c>
      <c r="AY87" s="36">
        <f t="shared" si="29"/>
        <v>0</v>
      </c>
      <c r="AZ87" s="36">
        <f t="shared" si="29"/>
        <v>0</v>
      </c>
      <c r="BA87" s="36">
        <f t="shared" si="29"/>
        <v>0</v>
      </c>
      <c r="BB87" s="36">
        <f t="shared" si="29"/>
        <v>0</v>
      </c>
      <c r="BC87" s="36">
        <f t="shared" si="29"/>
        <v>0</v>
      </c>
      <c r="BD87" s="36">
        <f t="shared" si="29"/>
        <v>0</v>
      </c>
      <c r="BE87" s="36">
        <f t="shared" si="29"/>
        <v>0</v>
      </c>
      <c r="BF87" s="36">
        <f t="shared" si="29"/>
        <v>0</v>
      </c>
      <c r="BG87" s="36">
        <f t="shared" si="29"/>
        <v>0</v>
      </c>
      <c r="BH87" s="36">
        <f t="shared" si="29"/>
        <v>0</v>
      </c>
      <c r="BI87" s="36">
        <f t="shared" si="29"/>
        <v>0</v>
      </c>
      <c r="BJ87" s="36">
        <f t="shared" si="29"/>
        <v>0</v>
      </c>
      <c r="BK87" s="36">
        <f t="shared" si="29"/>
        <v>0</v>
      </c>
      <c r="BL87" s="36">
        <f t="shared" si="29"/>
        <v>0</v>
      </c>
      <c r="BM87" s="36">
        <f t="shared" si="29"/>
        <v>0</v>
      </c>
      <c r="BN87" s="36">
        <f t="shared" si="29"/>
        <v>0</v>
      </c>
    </row>
    <row r="88" spans="3:66" x14ac:dyDescent="0.35">
      <c r="C88" s="2"/>
      <c r="D88" s="2"/>
      <c r="E88" s="2"/>
    </row>
    <row r="89" spans="3:66" x14ac:dyDescent="0.35">
      <c r="C89" s="5" t="s">
        <v>143</v>
      </c>
      <c r="D89" s="2"/>
      <c r="E89" s="2"/>
    </row>
    <row r="90" spans="3:66" x14ac:dyDescent="0.35">
      <c r="C90" s="5"/>
      <c r="D90" s="2"/>
      <c r="E90" s="2"/>
      <c r="G90" s="132">
        <f>'Invoer warmte'!$G$7</f>
        <v>2025</v>
      </c>
      <c r="H90" s="132">
        <f t="shared" ref="H90:AM90" si="30">G90+1</f>
        <v>2026</v>
      </c>
      <c r="I90" s="132">
        <f t="shared" si="30"/>
        <v>2027</v>
      </c>
      <c r="J90" s="132">
        <f t="shared" si="30"/>
        <v>2028</v>
      </c>
      <c r="K90" s="132">
        <f t="shared" si="30"/>
        <v>2029</v>
      </c>
      <c r="L90" s="132">
        <f t="shared" si="30"/>
        <v>2030</v>
      </c>
      <c r="M90" s="132">
        <f t="shared" si="30"/>
        <v>2031</v>
      </c>
      <c r="N90" s="132">
        <f t="shared" si="30"/>
        <v>2032</v>
      </c>
      <c r="O90" s="132">
        <f t="shared" si="30"/>
        <v>2033</v>
      </c>
      <c r="P90" s="132">
        <f t="shared" si="30"/>
        <v>2034</v>
      </c>
      <c r="Q90" s="132">
        <f t="shared" si="30"/>
        <v>2035</v>
      </c>
      <c r="R90" s="132">
        <f t="shared" si="30"/>
        <v>2036</v>
      </c>
      <c r="S90" s="132">
        <f t="shared" si="30"/>
        <v>2037</v>
      </c>
      <c r="T90" s="132">
        <f t="shared" si="30"/>
        <v>2038</v>
      </c>
      <c r="U90" s="132">
        <f t="shared" si="30"/>
        <v>2039</v>
      </c>
      <c r="V90" s="132">
        <f t="shared" si="30"/>
        <v>2040</v>
      </c>
      <c r="W90" s="132">
        <f t="shared" si="30"/>
        <v>2041</v>
      </c>
      <c r="X90" s="132">
        <f t="shared" si="30"/>
        <v>2042</v>
      </c>
      <c r="Y90" s="132">
        <f t="shared" si="30"/>
        <v>2043</v>
      </c>
      <c r="Z90" s="132">
        <f t="shared" si="30"/>
        <v>2044</v>
      </c>
      <c r="AA90" s="132">
        <f t="shared" si="30"/>
        <v>2045</v>
      </c>
      <c r="AB90" s="132">
        <f t="shared" si="30"/>
        <v>2046</v>
      </c>
      <c r="AC90" s="132">
        <f t="shared" si="30"/>
        <v>2047</v>
      </c>
      <c r="AD90" s="132">
        <f t="shared" si="30"/>
        <v>2048</v>
      </c>
      <c r="AE90" s="132">
        <f t="shared" si="30"/>
        <v>2049</v>
      </c>
      <c r="AF90" s="132">
        <f t="shared" si="30"/>
        <v>2050</v>
      </c>
      <c r="AG90" s="132">
        <f t="shared" si="30"/>
        <v>2051</v>
      </c>
      <c r="AH90" s="132">
        <f t="shared" si="30"/>
        <v>2052</v>
      </c>
      <c r="AI90" s="132">
        <f t="shared" si="30"/>
        <v>2053</v>
      </c>
      <c r="AJ90" s="132">
        <f t="shared" si="30"/>
        <v>2054</v>
      </c>
      <c r="AK90" s="132">
        <f t="shared" si="30"/>
        <v>2055</v>
      </c>
      <c r="AL90" s="132">
        <f t="shared" si="30"/>
        <v>2056</v>
      </c>
      <c r="AM90" s="132">
        <f t="shared" si="30"/>
        <v>2057</v>
      </c>
      <c r="AN90" s="132">
        <f t="shared" ref="AN90:BN90" si="31">AM90+1</f>
        <v>2058</v>
      </c>
      <c r="AO90" s="132">
        <f t="shared" si="31"/>
        <v>2059</v>
      </c>
      <c r="AP90" s="132">
        <f t="shared" si="31"/>
        <v>2060</v>
      </c>
      <c r="AQ90" s="132">
        <f t="shared" si="31"/>
        <v>2061</v>
      </c>
      <c r="AR90" s="132">
        <f t="shared" si="31"/>
        <v>2062</v>
      </c>
      <c r="AS90" s="132">
        <f t="shared" si="31"/>
        <v>2063</v>
      </c>
      <c r="AT90" s="132">
        <f t="shared" si="31"/>
        <v>2064</v>
      </c>
      <c r="AU90" s="132">
        <f t="shared" si="31"/>
        <v>2065</v>
      </c>
      <c r="AV90" s="132">
        <f t="shared" si="31"/>
        <v>2066</v>
      </c>
      <c r="AW90" s="132">
        <f t="shared" si="31"/>
        <v>2067</v>
      </c>
      <c r="AX90" s="132">
        <f t="shared" si="31"/>
        <v>2068</v>
      </c>
      <c r="AY90" s="132">
        <f t="shared" si="31"/>
        <v>2069</v>
      </c>
      <c r="AZ90" s="132">
        <f t="shared" si="31"/>
        <v>2070</v>
      </c>
      <c r="BA90" s="132">
        <f t="shared" si="31"/>
        <v>2071</v>
      </c>
      <c r="BB90" s="132">
        <f t="shared" si="31"/>
        <v>2072</v>
      </c>
      <c r="BC90" s="132">
        <f t="shared" si="31"/>
        <v>2073</v>
      </c>
      <c r="BD90" s="132">
        <f t="shared" si="31"/>
        <v>2074</v>
      </c>
      <c r="BE90" s="132">
        <f t="shared" si="31"/>
        <v>2075</v>
      </c>
      <c r="BF90" s="132">
        <f t="shared" si="31"/>
        <v>2076</v>
      </c>
      <c r="BG90" s="132">
        <f t="shared" si="31"/>
        <v>2077</v>
      </c>
      <c r="BH90" s="132">
        <f t="shared" si="31"/>
        <v>2078</v>
      </c>
      <c r="BI90" s="132">
        <f t="shared" si="31"/>
        <v>2079</v>
      </c>
      <c r="BJ90" s="132">
        <f t="shared" si="31"/>
        <v>2080</v>
      </c>
      <c r="BK90" s="132">
        <f t="shared" si="31"/>
        <v>2081</v>
      </c>
      <c r="BL90" s="132">
        <f t="shared" si="31"/>
        <v>2082</v>
      </c>
      <c r="BM90" s="132">
        <f t="shared" si="31"/>
        <v>2083</v>
      </c>
      <c r="BN90" s="132">
        <f t="shared" si="31"/>
        <v>2084</v>
      </c>
    </row>
    <row r="91" spans="3:66" x14ac:dyDescent="0.35">
      <c r="C91" s="2"/>
      <c r="D91" s="2"/>
      <c r="E91" s="2" t="s">
        <v>144</v>
      </c>
      <c r="G91" s="131">
        <v>0</v>
      </c>
      <c r="H91" s="131">
        <v>0</v>
      </c>
      <c r="I91" s="131">
        <v>0</v>
      </c>
      <c r="J91" s="131">
        <v>0</v>
      </c>
      <c r="K91" s="131">
        <v>0</v>
      </c>
      <c r="L91" s="131">
        <v>0</v>
      </c>
      <c r="M91" s="131">
        <v>0</v>
      </c>
      <c r="N91" s="131">
        <v>0</v>
      </c>
      <c r="O91" s="131">
        <v>0</v>
      </c>
      <c r="P91" s="131">
        <v>0</v>
      </c>
      <c r="Q91" s="131">
        <v>0</v>
      </c>
      <c r="R91" s="131">
        <v>0</v>
      </c>
      <c r="S91" s="131">
        <v>0</v>
      </c>
      <c r="T91" s="131">
        <v>0</v>
      </c>
      <c r="U91" s="131">
        <v>0</v>
      </c>
      <c r="V91" s="131">
        <v>0</v>
      </c>
      <c r="W91" s="131">
        <v>0</v>
      </c>
      <c r="X91" s="131">
        <v>0</v>
      </c>
      <c r="Y91" s="131">
        <v>0</v>
      </c>
      <c r="Z91" s="131">
        <v>0</v>
      </c>
      <c r="AA91" s="131">
        <v>0</v>
      </c>
      <c r="AB91" s="131">
        <v>0</v>
      </c>
      <c r="AC91" s="131">
        <v>0</v>
      </c>
      <c r="AD91" s="131">
        <v>0</v>
      </c>
      <c r="AE91" s="131">
        <v>0</v>
      </c>
      <c r="AF91" s="131">
        <v>0</v>
      </c>
      <c r="AG91" s="131">
        <v>0</v>
      </c>
      <c r="AH91" s="131">
        <v>0</v>
      </c>
      <c r="AI91" s="131">
        <v>0</v>
      </c>
      <c r="AJ91" s="131">
        <v>0</v>
      </c>
      <c r="AK91" s="131">
        <v>0</v>
      </c>
      <c r="AL91" s="131">
        <v>0</v>
      </c>
      <c r="AM91" s="131">
        <v>0</v>
      </c>
      <c r="AN91" s="131">
        <v>0</v>
      </c>
      <c r="AO91" s="131">
        <v>0</v>
      </c>
      <c r="AP91" s="131">
        <v>0</v>
      </c>
      <c r="AQ91" s="131">
        <v>0</v>
      </c>
      <c r="AR91" s="131">
        <v>0</v>
      </c>
      <c r="AS91" s="131">
        <v>0</v>
      </c>
      <c r="AT91" s="131">
        <v>0</v>
      </c>
      <c r="AU91" s="131">
        <v>0</v>
      </c>
      <c r="AV91" s="131">
        <v>0</v>
      </c>
      <c r="AW91" s="131">
        <v>0</v>
      </c>
      <c r="AX91" s="131">
        <v>0</v>
      </c>
      <c r="AY91" s="131">
        <v>0</v>
      </c>
      <c r="AZ91" s="131">
        <v>0</v>
      </c>
      <c r="BA91" s="131">
        <v>0</v>
      </c>
      <c r="BB91" s="131">
        <v>0</v>
      </c>
      <c r="BC91" s="131">
        <v>0</v>
      </c>
      <c r="BD91" s="131">
        <v>0</v>
      </c>
      <c r="BE91" s="131">
        <v>0</v>
      </c>
      <c r="BF91" s="131">
        <v>0</v>
      </c>
      <c r="BG91" s="131">
        <v>0</v>
      </c>
      <c r="BH91" s="131">
        <v>0</v>
      </c>
      <c r="BI91" s="131">
        <v>0</v>
      </c>
      <c r="BJ91" s="131">
        <v>0</v>
      </c>
      <c r="BK91" s="131">
        <v>0</v>
      </c>
      <c r="BL91" s="131">
        <v>0</v>
      </c>
      <c r="BM91" s="131">
        <v>0</v>
      </c>
      <c r="BN91" s="131">
        <v>0</v>
      </c>
    </row>
    <row r="92" spans="3:66" x14ac:dyDescent="0.35">
      <c r="C92" s="2"/>
      <c r="D92" s="2"/>
      <c r="E92" s="2" t="s">
        <v>145</v>
      </c>
      <c r="G92" s="131">
        <v>0</v>
      </c>
      <c r="H92" s="131">
        <v>0</v>
      </c>
      <c r="I92" s="131">
        <v>0</v>
      </c>
      <c r="J92" s="131">
        <v>0</v>
      </c>
      <c r="K92" s="131">
        <v>0</v>
      </c>
      <c r="L92" s="131">
        <v>0</v>
      </c>
      <c r="M92" s="131">
        <v>0</v>
      </c>
      <c r="N92" s="131">
        <v>0</v>
      </c>
      <c r="O92" s="131">
        <v>0</v>
      </c>
      <c r="P92" s="131">
        <v>0</v>
      </c>
      <c r="Q92" s="131">
        <v>0</v>
      </c>
      <c r="R92" s="131">
        <v>0</v>
      </c>
      <c r="S92" s="131">
        <v>0</v>
      </c>
      <c r="T92" s="131">
        <v>0</v>
      </c>
      <c r="U92" s="131">
        <v>0</v>
      </c>
      <c r="V92" s="131">
        <v>0</v>
      </c>
      <c r="W92" s="131">
        <v>0</v>
      </c>
      <c r="X92" s="131">
        <v>0</v>
      </c>
      <c r="Y92" s="131">
        <v>0</v>
      </c>
      <c r="Z92" s="131">
        <v>0</v>
      </c>
      <c r="AA92" s="131">
        <v>0</v>
      </c>
      <c r="AB92" s="131">
        <v>0</v>
      </c>
      <c r="AC92" s="131">
        <v>0</v>
      </c>
      <c r="AD92" s="131">
        <v>0</v>
      </c>
      <c r="AE92" s="131">
        <v>0</v>
      </c>
      <c r="AF92" s="131">
        <v>0</v>
      </c>
      <c r="AG92" s="131">
        <v>0</v>
      </c>
      <c r="AH92" s="131">
        <v>0</v>
      </c>
      <c r="AI92" s="131">
        <v>0</v>
      </c>
      <c r="AJ92" s="131">
        <v>0</v>
      </c>
      <c r="AK92" s="131">
        <v>0</v>
      </c>
      <c r="AL92" s="131">
        <v>0</v>
      </c>
      <c r="AM92" s="131">
        <v>0</v>
      </c>
      <c r="AN92" s="131">
        <v>0</v>
      </c>
      <c r="AO92" s="131">
        <v>0</v>
      </c>
      <c r="AP92" s="131">
        <v>0</v>
      </c>
      <c r="AQ92" s="131">
        <v>0</v>
      </c>
      <c r="AR92" s="131">
        <v>0</v>
      </c>
      <c r="AS92" s="131">
        <v>0</v>
      </c>
      <c r="AT92" s="131">
        <v>0</v>
      </c>
      <c r="AU92" s="131">
        <v>0</v>
      </c>
      <c r="AV92" s="131">
        <v>0</v>
      </c>
      <c r="AW92" s="131">
        <v>0</v>
      </c>
      <c r="AX92" s="131">
        <v>0</v>
      </c>
      <c r="AY92" s="131">
        <v>0</v>
      </c>
      <c r="AZ92" s="131">
        <v>0</v>
      </c>
      <c r="BA92" s="131">
        <v>0</v>
      </c>
      <c r="BB92" s="131">
        <v>0</v>
      </c>
      <c r="BC92" s="131">
        <v>0</v>
      </c>
      <c r="BD92" s="131">
        <v>0</v>
      </c>
      <c r="BE92" s="131">
        <v>0</v>
      </c>
      <c r="BF92" s="131">
        <v>0</v>
      </c>
      <c r="BG92" s="131">
        <v>0</v>
      </c>
      <c r="BH92" s="131">
        <v>0</v>
      </c>
      <c r="BI92" s="131">
        <v>0</v>
      </c>
      <c r="BJ92" s="131">
        <v>0</v>
      </c>
      <c r="BK92" s="131">
        <v>0</v>
      </c>
      <c r="BL92" s="131">
        <v>0</v>
      </c>
      <c r="BM92" s="131">
        <v>0</v>
      </c>
      <c r="BN92" s="131">
        <v>0</v>
      </c>
    </row>
    <row r="93" spans="3:66" x14ac:dyDescent="0.35">
      <c r="C93" s="2"/>
      <c r="D93" s="2"/>
      <c r="E93" s="2" t="s">
        <v>146</v>
      </c>
      <c r="G93" s="131">
        <v>0</v>
      </c>
      <c r="H93" s="131">
        <v>0</v>
      </c>
      <c r="I93" s="131">
        <v>0</v>
      </c>
      <c r="J93" s="131">
        <v>0</v>
      </c>
      <c r="K93" s="131">
        <v>0</v>
      </c>
      <c r="L93" s="131">
        <v>0</v>
      </c>
      <c r="M93" s="131">
        <v>0</v>
      </c>
      <c r="N93" s="131">
        <v>0</v>
      </c>
      <c r="O93" s="131">
        <v>0</v>
      </c>
      <c r="P93" s="131">
        <v>0</v>
      </c>
      <c r="Q93" s="131">
        <v>0</v>
      </c>
      <c r="R93" s="131">
        <v>0</v>
      </c>
      <c r="S93" s="131">
        <v>0</v>
      </c>
      <c r="T93" s="131">
        <v>0</v>
      </c>
      <c r="U93" s="131">
        <v>0</v>
      </c>
      <c r="V93" s="131">
        <v>0</v>
      </c>
      <c r="W93" s="131">
        <v>0</v>
      </c>
      <c r="X93" s="131">
        <v>0</v>
      </c>
      <c r="Y93" s="131">
        <v>0</v>
      </c>
      <c r="Z93" s="131">
        <v>0</v>
      </c>
      <c r="AA93" s="131">
        <v>0</v>
      </c>
      <c r="AB93" s="131">
        <v>0</v>
      </c>
      <c r="AC93" s="131">
        <v>0</v>
      </c>
      <c r="AD93" s="131">
        <v>0</v>
      </c>
      <c r="AE93" s="131">
        <v>0</v>
      </c>
      <c r="AF93" s="131">
        <v>0</v>
      </c>
      <c r="AG93" s="131">
        <v>0</v>
      </c>
      <c r="AH93" s="131">
        <v>0</v>
      </c>
      <c r="AI93" s="131">
        <v>0</v>
      </c>
      <c r="AJ93" s="131">
        <v>0</v>
      </c>
      <c r="AK93" s="131">
        <v>0</v>
      </c>
      <c r="AL93" s="131">
        <v>0</v>
      </c>
      <c r="AM93" s="131">
        <v>0</v>
      </c>
      <c r="AN93" s="131">
        <v>0</v>
      </c>
      <c r="AO93" s="131">
        <v>0</v>
      </c>
      <c r="AP93" s="131">
        <v>0</v>
      </c>
      <c r="AQ93" s="131">
        <v>0</v>
      </c>
      <c r="AR93" s="131">
        <v>0</v>
      </c>
      <c r="AS93" s="131">
        <v>0</v>
      </c>
      <c r="AT93" s="131">
        <v>0</v>
      </c>
      <c r="AU93" s="131">
        <v>0</v>
      </c>
      <c r="AV93" s="131">
        <v>0</v>
      </c>
      <c r="AW93" s="131">
        <v>0</v>
      </c>
      <c r="AX93" s="131">
        <v>0</v>
      </c>
      <c r="AY93" s="131">
        <v>0</v>
      </c>
      <c r="AZ93" s="131">
        <v>0</v>
      </c>
      <c r="BA93" s="131">
        <v>0</v>
      </c>
      <c r="BB93" s="131">
        <v>0</v>
      </c>
      <c r="BC93" s="131">
        <v>0</v>
      </c>
      <c r="BD93" s="131">
        <v>0</v>
      </c>
      <c r="BE93" s="131">
        <v>0</v>
      </c>
      <c r="BF93" s="131">
        <v>0</v>
      </c>
      <c r="BG93" s="131">
        <v>0</v>
      </c>
      <c r="BH93" s="131">
        <v>0</v>
      </c>
      <c r="BI93" s="131">
        <v>0</v>
      </c>
      <c r="BJ93" s="131">
        <v>0</v>
      </c>
      <c r="BK93" s="131">
        <v>0</v>
      </c>
      <c r="BL93" s="131">
        <v>0</v>
      </c>
      <c r="BM93" s="131">
        <v>0</v>
      </c>
      <c r="BN93" s="131">
        <v>0</v>
      </c>
    </row>
    <row r="94" spans="3:66" x14ac:dyDescent="0.35">
      <c r="C94" s="2"/>
      <c r="D94" s="2"/>
      <c r="E94" s="30" t="s">
        <v>138</v>
      </c>
      <c r="F94" s="18"/>
      <c r="G94" s="131">
        <v>0</v>
      </c>
      <c r="H94" s="131">
        <v>0</v>
      </c>
      <c r="I94" s="131">
        <v>0</v>
      </c>
      <c r="J94" s="131">
        <v>0</v>
      </c>
      <c r="K94" s="131">
        <v>0</v>
      </c>
      <c r="L94" s="131">
        <v>0</v>
      </c>
      <c r="M94" s="131">
        <v>0</v>
      </c>
      <c r="N94" s="131">
        <v>0</v>
      </c>
      <c r="O94" s="131">
        <v>0</v>
      </c>
      <c r="P94" s="131">
        <v>0</v>
      </c>
      <c r="Q94" s="131">
        <v>0</v>
      </c>
      <c r="R94" s="131">
        <v>0</v>
      </c>
      <c r="S94" s="131">
        <v>0</v>
      </c>
      <c r="T94" s="131">
        <v>0</v>
      </c>
      <c r="U94" s="131">
        <v>0</v>
      </c>
      <c r="V94" s="131">
        <v>0</v>
      </c>
      <c r="W94" s="131">
        <v>0</v>
      </c>
      <c r="X94" s="131">
        <v>0</v>
      </c>
      <c r="Y94" s="131">
        <v>0</v>
      </c>
      <c r="Z94" s="131">
        <v>0</v>
      </c>
      <c r="AA94" s="131">
        <v>0</v>
      </c>
      <c r="AB94" s="131">
        <v>0</v>
      </c>
      <c r="AC94" s="131">
        <v>0</v>
      </c>
      <c r="AD94" s="131">
        <v>0</v>
      </c>
      <c r="AE94" s="131">
        <v>0</v>
      </c>
      <c r="AF94" s="131">
        <v>0</v>
      </c>
      <c r="AG94" s="131">
        <v>0</v>
      </c>
      <c r="AH94" s="131">
        <v>0</v>
      </c>
      <c r="AI94" s="131">
        <v>0</v>
      </c>
      <c r="AJ94" s="131">
        <v>0</v>
      </c>
      <c r="AK94" s="131">
        <v>0</v>
      </c>
      <c r="AL94" s="131">
        <v>0</v>
      </c>
      <c r="AM94" s="131">
        <v>0</v>
      </c>
      <c r="AN94" s="131">
        <v>0</v>
      </c>
      <c r="AO94" s="131">
        <v>0</v>
      </c>
      <c r="AP94" s="131">
        <v>0</v>
      </c>
      <c r="AQ94" s="131">
        <v>0</v>
      </c>
      <c r="AR94" s="131">
        <v>0</v>
      </c>
      <c r="AS94" s="131">
        <v>0</v>
      </c>
      <c r="AT94" s="131">
        <v>0</v>
      </c>
      <c r="AU94" s="131">
        <v>0</v>
      </c>
      <c r="AV94" s="131">
        <v>0</v>
      </c>
      <c r="AW94" s="131">
        <v>0</v>
      </c>
      <c r="AX94" s="131">
        <v>0</v>
      </c>
      <c r="AY94" s="131">
        <v>0</v>
      </c>
      <c r="AZ94" s="131">
        <v>0</v>
      </c>
      <c r="BA94" s="131">
        <v>0</v>
      </c>
      <c r="BB94" s="131">
        <v>0</v>
      </c>
      <c r="BC94" s="131">
        <v>0</v>
      </c>
      <c r="BD94" s="131">
        <v>0</v>
      </c>
      <c r="BE94" s="131">
        <v>0</v>
      </c>
      <c r="BF94" s="131">
        <v>0</v>
      </c>
      <c r="BG94" s="131">
        <v>0</v>
      </c>
      <c r="BH94" s="131">
        <v>0</v>
      </c>
      <c r="BI94" s="131">
        <v>0</v>
      </c>
      <c r="BJ94" s="131">
        <v>0</v>
      </c>
      <c r="BK94" s="131">
        <v>0</v>
      </c>
      <c r="BL94" s="131">
        <v>0</v>
      </c>
      <c r="BM94" s="131">
        <v>0</v>
      </c>
      <c r="BN94" s="131">
        <v>0</v>
      </c>
    </row>
    <row r="95" spans="3:66" x14ac:dyDescent="0.35">
      <c r="C95" s="2"/>
      <c r="D95" s="2"/>
      <c r="E95" s="37" t="s">
        <v>15</v>
      </c>
      <c r="G95" s="36">
        <f t="shared" ref="G95:AL95" si="32">SUM(G91:G94)</f>
        <v>0</v>
      </c>
      <c r="H95" s="36">
        <f t="shared" si="32"/>
        <v>0</v>
      </c>
      <c r="I95" s="36">
        <f t="shared" si="32"/>
        <v>0</v>
      </c>
      <c r="J95" s="36">
        <f t="shared" si="32"/>
        <v>0</v>
      </c>
      <c r="K95" s="36">
        <f t="shared" si="32"/>
        <v>0</v>
      </c>
      <c r="L95" s="36">
        <f t="shared" si="32"/>
        <v>0</v>
      </c>
      <c r="M95" s="36">
        <f t="shared" si="32"/>
        <v>0</v>
      </c>
      <c r="N95" s="36">
        <f t="shared" si="32"/>
        <v>0</v>
      </c>
      <c r="O95" s="36">
        <f t="shared" si="32"/>
        <v>0</v>
      </c>
      <c r="P95" s="36">
        <f t="shared" si="32"/>
        <v>0</v>
      </c>
      <c r="Q95" s="36">
        <f t="shared" si="32"/>
        <v>0</v>
      </c>
      <c r="R95" s="36">
        <f t="shared" si="32"/>
        <v>0</v>
      </c>
      <c r="S95" s="36">
        <f t="shared" si="32"/>
        <v>0</v>
      </c>
      <c r="T95" s="36">
        <f t="shared" si="32"/>
        <v>0</v>
      </c>
      <c r="U95" s="36">
        <f t="shared" si="32"/>
        <v>0</v>
      </c>
      <c r="V95" s="36">
        <f t="shared" si="32"/>
        <v>0</v>
      </c>
      <c r="W95" s="36">
        <f t="shared" si="32"/>
        <v>0</v>
      </c>
      <c r="X95" s="36">
        <f t="shared" si="32"/>
        <v>0</v>
      </c>
      <c r="Y95" s="36">
        <f t="shared" si="32"/>
        <v>0</v>
      </c>
      <c r="Z95" s="36">
        <f t="shared" si="32"/>
        <v>0</v>
      </c>
      <c r="AA95" s="36">
        <f t="shared" si="32"/>
        <v>0</v>
      </c>
      <c r="AB95" s="36">
        <f t="shared" si="32"/>
        <v>0</v>
      </c>
      <c r="AC95" s="36">
        <f t="shared" si="32"/>
        <v>0</v>
      </c>
      <c r="AD95" s="36">
        <f t="shared" si="32"/>
        <v>0</v>
      </c>
      <c r="AE95" s="36">
        <f t="shared" si="32"/>
        <v>0</v>
      </c>
      <c r="AF95" s="36">
        <f t="shared" si="32"/>
        <v>0</v>
      </c>
      <c r="AG95" s="36">
        <f t="shared" si="32"/>
        <v>0</v>
      </c>
      <c r="AH95" s="36">
        <f t="shared" si="32"/>
        <v>0</v>
      </c>
      <c r="AI95" s="36">
        <f t="shared" si="32"/>
        <v>0</v>
      </c>
      <c r="AJ95" s="36">
        <f t="shared" si="32"/>
        <v>0</v>
      </c>
      <c r="AK95" s="36">
        <f t="shared" si="32"/>
        <v>0</v>
      </c>
      <c r="AL95" s="36">
        <f t="shared" si="32"/>
        <v>0</v>
      </c>
      <c r="AM95" s="36">
        <f t="shared" ref="AM95:BN95" si="33">SUM(AM91:AM94)</f>
        <v>0</v>
      </c>
      <c r="AN95" s="36">
        <f t="shared" si="33"/>
        <v>0</v>
      </c>
      <c r="AO95" s="36">
        <f t="shared" si="33"/>
        <v>0</v>
      </c>
      <c r="AP95" s="36">
        <f t="shared" si="33"/>
        <v>0</v>
      </c>
      <c r="AQ95" s="36">
        <f t="shared" si="33"/>
        <v>0</v>
      </c>
      <c r="AR95" s="36">
        <f t="shared" si="33"/>
        <v>0</v>
      </c>
      <c r="AS95" s="36">
        <f t="shared" si="33"/>
        <v>0</v>
      </c>
      <c r="AT95" s="36">
        <f t="shared" si="33"/>
        <v>0</v>
      </c>
      <c r="AU95" s="36">
        <f t="shared" si="33"/>
        <v>0</v>
      </c>
      <c r="AV95" s="36">
        <f t="shared" si="33"/>
        <v>0</v>
      </c>
      <c r="AW95" s="36">
        <f t="shared" si="33"/>
        <v>0</v>
      </c>
      <c r="AX95" s="36">
        <f t="shared" si="33"/>
        <v>0</v>
      </c>
      <c r="AY95" s="36">
        <f t="shared" si="33"/>
        <v>0</v>
      </c>
      <c r="AZ95" s="36">
        <f t="shared" si="33"/>
        <v>0</v>
      </c>
      <c r="BA95" s="36">
        <f t="shared" si="33"/>
        <v>0</v>
      </c>
      <c r="BB95" s="36">
        <f t="shared" si="33"/>
        <v>0</v>
      </c>
      <c r="BC95" s="36">
        <f t="shared" si="33"/>
        <v>0</v>
      </c>
      <c r="BD95" s="36">
        <f t="shared" si="33"/>
        <v>0</v>
      </c>
      <c r="BE95" s="36">
        <f t="shared" si="33"/>
        <v>0</v>
      </c>
      <c r="BF95" s="36">
        <f t="shared" si="33"/>
        <v>0</v>
      </c>
      <c r="BG95" s="36">
        <f t="shared" si="33"/>
        <v>0</v>
      </c>
      <c r="BH95" s="36">
        <f t="shared" si="33"/>
        <v>0</v>
      </c>
      <c r="BI95" s="36">
        <f t="shared" si="33"/>
        <v>0</v>
      </c>
      <c r="BJ95" s="36">
        <f t="shared" si="33"/>
        <v>0</v>
      </c>
      <c r="BK95" s="36">
        <f t="shared" si="33"/>
        <v>0</v>
      </c>
      <c r="BL95" s="36">
        <f t="shared" si="33"/>
        <v>0</v>
      </c>
      <c r="BM95" s="36">
        <f t="shared" si="33"/>
        <v>0</v>
      </c>
      <c r="BN95" s="36">
        <f t="shared" si="33"/>
        <v>0</v>
      </c>
    </row>
    <row r="96" spans="3:66" x14ac:dyDescent="0.35">
      <c r="C96" s="2"/>
      <c r="D96" s="2"/>
      <c r="E96" s="2"/>
    </row>
    <row r="97" spans="3:66" x14ac:dyDescent="0.35">
      <c r="C97" s="5" t="s">
        <v>147</v>
      </c>
      <c r="D97" s="2"/>
      <c r="E97" s="2"/>
    </row>
    <row r="98" spans="3:66" x14ac:dyDescent="0.35">
      <c r="C98" s="5"/>
      <c r="D98" s="2"/>
      <c r="E98" s="2"/>
      <c r="G98" s="132">
        <f>'Invoer warmte'!$G$7</f>
        <v>2025</v>
      </c>
      <c r="H98" s="132">
        <f t="shared" ref="H98:AM98" si="34">G98+1</f>
        <v>2026</v>
      </c>
      <c r="I98" s="132">
        <f t="shared" si="34"/>
        <v>2027</v>
      </c>
      <c r="J98" s="132">
        <f t="shared" si="34"/>
        <v>2028</v>
      </c>
      <c r="K98" s="132">
        <f t="shared" si="34"/>
        <v>2029</v>
      </c>
      <c r="L98" s="132">
        <f t="shared" si="34"/>
        <v>2030</v>
      </c>
      <c r="M98" s="132">
        <f t="shared" si="34"/>
        <v>2031</v>
      </c>
      <c r="N98" s="132">
        <f t="shared" si="34"/>
        <v>2032</v>
      </c>
      <c r="O98" s="132">
        <f t="shared" si="34"/>
        <v>2033</v>
      </c>
      <c r="P98" s="132">
        <f t="shared" si="34"/>
        <v>2034</v>
      </c>
      <c r="Q98" s="132">
        <f t="shared" si="34"/>
        <v>2035</v>
      </c>
      <c r="R98" s="132">
        <f t="shared" si="34"/>
        <v>2036</v>
      </c>
      <c r="S98" s="132">
        <f t="shared" si="34"/>
        <v>2037</v>
      </c>
      <c r="T98" s="132">
        <f t="shared" si="34"/>
        <v>2038</v>
      </c>
      <c r="U98" s="132">
        <f t="shared" si="34"/>
        <v>2039</v>
      </c>
      <c r="V98" s="132">
        <f t="shared" si="34"/>
        <v>2040</v>
      </c>
      <c r="W98" s="132">
        <f t="shared" si="34"/>
        <v>2041</v>
      </c>
      <c r="X98" s="132">
        <f t="shared" si="34"/>
        <v>2042</v>
      </c>
      <c r="Y98" s="132">
        <f t="shared" si="34"/>
        <v>2043</v>
      </c>
      <c r="Z98" s="132">
        <f t="shared" si="34"/>
        <v>2044</v>
      </c>
      <c r="AA98" s="132">
        <f t="shared" si="34"/>
        <v>2045</v>
      </c>
      <c r="AB98" s="132">
        <f t="shared" si="34"/>
        <v>2046</v>
      </c>
      <c r="AC98" s="132">
        <f t="shared" si="34"/>
        <v>2047</v>
      </c>
      <c r="AD98" s="132">
        <f t="shared" si="34"/>
        <v>2048</v>
      </c>
      <c r="AE98" s="132">
        <f t="shared" si="34"/>
        <v>2049</v>
      </c>
      <c r="AF98" s="132">
        <f t="shared" si="34"/>
        <v>2050</v>
      </c>
      <c r="AG98" s="132">
        <f t="shared" si="34"/>
        <v>2051</v>
      </c>
      <c r="AH98" s="132">
        <f t="shared" si="34"/>
        <v>2052</v>
      </c>
      <c r="AI98" s="132">
        <f t="shared" si="34"/>
        <v>2053</v>
      </c>
      <c r="AJ98" s="132">
        <f t="shared" si="34"/>
        <v>2054</v>
      </c>
      <c r="AK98" s="132">
        <f t="shared" si="34"/>
        <v>2055</v>
      </c>
      <c r="AL98" s="132">
        <f t="shared" si="34"/>
        <v>2056</v>
      </c>
      <c r="AM98" s="132">
        <f t="shared" si="34"/>
        <v>2057</v>
      </c>
      <c r="AN98" s="132">
        <f t="shared" ref="AN98:BN98" si="35">AM98+1</f>
        <v>2058</v>
      </c>
      <c r="AO98" s="132">
        <f t="shared" si="35"/>
        <v>2059</v>
      </c>
      <c r="AP98" s="132">
        <f t="shared" si="35"/>
        <v>2060</v>
      </c>
      <c r="AQ98" s="132">
        <f t="shared" si="35"/>
        <v>2061</v>
      </c>
      <c r="AR98" s="132">
        <f t="shared" si="35"/>
        <v>2062</v>
      </c>
      <c r="AS98" s="132">
        <f t="shared" si="35"/>
        <v>2063</v>
      </c>
      <c r="AT98" s="132">
        <f t="shared" si="35"/>
        <v>2064</v>
      </c>
      <c r="AU98" s="132">
        <f t="shared" si="35"/>
        <v>2065</v>
      </c>
      <c r="AV98" s="132">
        <f t="shared" si="35"/>
        <v>2066</v>
      </c>
      <c r="AW98" s="132">
        <f t="shared" si="35"/>
        <v>2067</v>
      </c>
      <c r="AX98" s="132">
        <f t="shared" si="35"/>
        <v>2068</v>
      </c>
      <c r="AY98" s="132">
        <f t="shared" si="35"/>
        <v>2069</v>
      </c>
      <c r="AZ98" s="132">
        <f t="shared" si="35"/>
        <v>2070</v>
      </c>
      <c r="BA98" s="132">
        <f t="shared" si="35"/>
        <v>2071</v>
      </c>
      <c r="BB98" s="132">
        <f t="shared" si="35"/>
        <v>2072</v>
      </c>
      <c r="BC98" s="132">
        <f t="shared" si="35"/>
        <v>2073</v>
      </c>
      <c r="BD98" s="132">
        <f t="shared" si="35"/>
        <v>2074</v>
      </c>
      <c r="BE98" s="132">
        <f t="shared" si="35"/>
        <v>2075</v>
      </c>
      <c r="BF98" s="132">
        <f t="shared" si="35"/>
        <v>2076</v>
      </c>
      <c r="BG98" s="132">
        <f t="shared" si="35"/>
        <v>2077</v>
      </c>
      <c r="BH98" s="132">
        <f t="shared" si="35"/>
        <v>2078</v>
      </c>
      <c r="BI98" s="132">
        <f t="shared" si="35"/>
        <v>2079</v>
      </c>
      <c r="BJ98" s="132">
        <f t="shared" si="35"/>
        <v>2080</v>
      </c>
      <c r="BK98" s="132">
        <f t="shared" si="35"/>
        <v>2081</v>
      </c>
      <c r="BL98" s="132">
        <f t="shared" si="35"/>
        <v>2082</v>
      </c>
      <c r="BM98" s="132">
        <f t="shared" si="35"/>
        <v>2083</v>
      </c>
      <c r="BN98" s="132">
        <f t="shared" si="35"/>
        <v>2084</v>
      </c>
    </row>
    <row r="99" spans="3:66" x14ac:dyDescent="0.35">
      <c r="C99" s="2"/>
      <c r="D99" s="2"/>
      <c r="E99" s="4" t="s">
        <v>148</v>
      </c>
      <c r="G99" s="131">
        <v>0</v>
      </c>
      <c r="H99" s="131">
        <v>0</v>
      </c>
      <c r="I99" s="131">
        <v>0</v>
      </c>
      <c r="J99" s="131">
        <v>0</v>
      </c>
      <c r="K99" s="131">
        <v>0</v>
      </c>
      <c r="L99" s="131">
        <v>0</v>
      </c>
      <c r="M99" s="131">
        <v>0</v>
      </c>
      <c r="N99" s="131">
        <v>0</v>
      </c>
      <c r="O99" s="131">
        <v>0</v>
      </c>
      <c r="P99" s="131">
        <v>0</v>
      </c>
      <c r="Q99" s="131">
        <v>0</v>
      </c>
      <c r="R99" s="131">
        <v>0</v>
      </c>
      <c r="S99" s="131">
        <v>0</v>
      </c>
      <c r="T99" s="131">
        <v>0</v>
      </c>
      <c r="U99" s="131">
        <v>0</v>
      </c>
      <c r="V99" s="131">
        <v>0</v>
      </c>
      <c r="W99" s="131">
        <v>0</v>
      </c>
      <c r="X99" s="131">
        <v>0</v>
      </c>
      <c r="Y99" s="131">
        <v>0</v>
      </c>
      <c r="Z99" s="131">
        <v>0</v>
      </c>
      <c r="AA99" s="131">
        <v>0</v>
      </c>
      <c r="AB99" s="131">
        <v>0</v>
      </c>
      <c r="AC99" s="131">
        <v>0</v>
      </c>
      <c r="AD99" s="131">
        <v>0</v>
      </c>
      <c r="AE99" s="131">
        <v>0</v>
      </c>
      <c r="AF99" s="131">
        <v>0</v>
      </c>
      <c r="AG99" s="131">
        <v>0</v>
      </c>
      <c r="AH99" s="131">
        <v>0</v>
      </c>
      <c r="AI99" s="131">
        <v>0</v>
      </c>
      <c r="AJ99" s="131">
        <v>0</v>
      </c>
      <c r="AK99" s="131">
        <v>0</v>
      </c>
      <c r="AL99" s="131">
        <v>0</v>
      </c>
      <c r="AM99" s="131">
        <v>0</v>
      </c>
      <c r="AN99" s="131">
        <v>0</v>
      </c>
      <c r="AO99" s="131">
        <v>0</v>
      </c>
      <c r="AP99" s="131">
        <v>0</v>
      </c>
      <c r="AQ99" s="131">
        <v>0</v>
      </c>
      <c r="AR99" s="131">
        <v>0</v>
      </c>
      <c r="AS99" s="131">
        <v>0</v>
      </c>
      <c r="AT99" s="131">
        <v>0</v>
      </c>
      <c r="AU99" s="131">
        <v>0</v>
      </c>
      <c r="AV99" s="131">
        <v>0</v>
      </c>
      <c r="AW99" s="131">
        <v>0</v>
      </c>
      <c r="AX99" s="131">
        <v>0</v>
      </c>
      <c r="AY99" s="131">
        <v>0</v>
      </c>
      <c r="AZ99" s="131">
        <v>0</v>
      </c>
      <c r="BA99" s="131">
        <v>0</v>
      </c>
      <c r="BB99" s="131">
        <v>0</v>
      </c>
      <c r="BC99" s="131">
        <v>0</v>
      </c>
      <c r="BD99" s="131">
        <v>0</v>
      </c>
      <c r="BE99" s="131">
        <v>0</v>
      </c>
      <c r="BF99" s="131">
        <v>0</v>
      </c>
      <c r="BG99" s="131">
        <v>0</v>
      </c>
      <c r="BH99" s="131">
        <v>0</v>
      </c>
      <c r="BI99" s="131">
        <v>0</v>
      </c>
      <c r="BJ99" s="131">
        <v>0</v>
      </c>
      <c r="BK99" s="131">
        <v>0</v>
      </c>
      <c r="BL99" s="131">
        <v>0</v>
      </c>
      <c r="BM99" s="131">
        <v>0</v>
      </c>
      <c r="BN99" s="131">
        <v>0</v>
      </c>
    </row>
    <row r="100" spans="3:66" x14ac:dyDescent="0.35">
      <c r="C100" s="2"/>
      <c r="D100" s="2"/>
      <c r="E100" s="4" t="s">
        <v>149</v>
      </c>
      <c r="G100" s="131">
        <v>0</v>
      </c>
      <c r="H100" s="131">
        <v>0</v>
      </c>
      <c r="I100" s="131">
        <v>0</v>
      </c>
      <c r="J100" s="131">
        <v>0</v>
      </c>
      <c r="K100" s="131">
        <v>0</v>
      </c>
      <c r="L100" s="131">
        <v>0</v>
      </c>
      <c r="M100" s="131">
        <v>0</v>
      </c>
      <c r="N100" s="131">
        <v>0</v>
      </c>
      <c r="O100" s="131">
        <v>0</v>
      </c>
      <c r="P100" s="131">
        <v>0</v>
      </c>
      <c r="Q100" s="131">
        <v>0</v>
      </c>
      <c r="R100" s="131">
        <v>0</v>
      </c>
      <c r="S100" s="131">
        <v>0</v>
      </c>
      <c r="T100" s="131">
        <v>0</v>
      </c>
      <c r="U100" s="131">
        <v>0</v>
      </c>
      <c r="V100" s="131">
        <v>0</v>
      </c>
      <c r="W100" s="131">
        <v>0</v>
      </c>
      <c r="X100" s="131">
        <v>0</v>
      </c>
      <c r="Y100" s="131">
        <v>0</v>
      </c>
      <c r="Z100" s="131">
        <v>0</v>
      </c>
      <c r="AA100" s="131">
        <v>0</v>
      </c>
      <c r="AB100" s="131">
        <v>0</v>
      </c>
      <c r="AC100" s="131">
        <v>0</v>
      </c>
      <c r="AD100" s="131">
        <v>0</v>
      </c>
      <c r="AE100" s="131">
        <v>0</v>
      </c>
      <c r="AF100" s="131">
        <v>0</v>
      </c>
      <c r="AG100" s="131">
        <v>0</v>
      </c>
      <c r="AH100" s="131">
        <v>0</v>
      </c>
      <c r="AI100" s="131">
        <v>0</v>
      </c>
      <c r="AJ100" s="131">
        <v>0</v>
      </c>
      <c r="AK100" s="131">
        <v>0</v>
      </c>
      <c r="AL100" s="131">
        <v>0</v>
      </c>
      <c r="AM100" s="131">
        <v>0</v>
      </c>
      <c r="AN100" s="131">
        <v>0</v>
      </c>
      <c r="AO100" s="131">
        <v>0</v>
      </c>
      <c r="AP100" s="131">
        <v>0</v>
      </c>
      <c r="AQ100" s="131">
        <v>0</v>
      </c>
      <c r="AR100" s="131">
        <v>0</v>
      </c>
      <c r="AS100" s="131">
        <v>0</v>
      </c>
      <c r="AT100" s="131">
        <v>0</v>
      </c>
      <c r="AU100" s="131">
        <v>0</v>
      </c>
      <c r="AV100" s="131">
        <v>0</v>
      </c>
      <c r="AW100" s="131">
        <v>0</v>
      </c>
      <c r="AX100" s="131">
        <v>0</v>
      </c>
      <c r="AY100" s="131">
        <v>0</v>
      </c>
      <c r="AZ100" s="131">
        <v>0</v>
      </c>
      <c r="BA100" s="131">
        <v>0</v>
      </c>
      <c r="BB100" s="131">
        <v>0</v>
      </c>
      <c r="BC100" s="131">
        <v>0</v>
      </c>
      <c r="BD100" s="131">
        <v>0</v>
      </c>
      <c r="BE100" s="131">
        <v>0</v>
      </c>
      <c r="BF100" s="131">
        <v>0</v>
      </c>
      <c r="BG100" s="131">
        <v>0</v>
      </c>
      <c r="BH100" s="131">
        <v>0</v>
      </c>
      <c r="BI100" s="131">
        <v>0</v>
      </c>
      <c r="BJ100" s="131">
        <v>0</v>
      </c>
      <c r="BK100" s="131">
        <v>0</v>
      </c>
      <c r="BL100" s="131">
        <v>0</v>
      </c>
      <c r="BM100" s="131">
        <v>0</v>
      </c>
      <c r="BN100" s="131">
        <v>0</v>
      </c>
    </row>
    <row r="101" spans="3:66" x14ac:dyDescent="0.35">
      <c r="C101" s="6"/>
      <c r="D101" s="6"/>
      <c r="E101" s="4" t="s">
        <v>150</v>
      </c>
      <c r="G101" s="131">
        <v>0</v>
      </c>
      <c r="H101" s="131">
        <v>0</v>
      </c>
      <c r="I101" s="131">
        <v>0</v>
      </c>
      <c r="J101" s="131">
        <v>0</v>
      </c>
      <c r="K101" s="131">
        <v>0</v>
      </c>
      <c r="L101" s="131">
        <v>0</v>
      </c>
      <c r="M101" s="131">
        <v>0</v>
      </c>
      <c r="N101" s="131">
        <v>0</v>
      </c>
      <c r="O101" s="131">
        <v>0</v>
      </c>
      <c r="P101" s="131">
        <v>0</v>
      </c>
      <c r="Q101" s="131">
        <v>0</v>
      </c>
      <c r="R101" s="131">
        <v>0</v>
      </c>
      <c r="S101" s="131">
        <v>0</v>
      </c>
      <c r="T101" s="131">
        <v>0</v>
      </c>
      <c r="U101" s="131">
        <v>0</v>
      </c>
      <c r="V101" s="131">
        <v>0</v>
      </c>
      <c r="W101" s="131">
        <v>0</v>
      </c>
      <c r="X101" s="131">
        <v>0</v>
      </c>
      <c r="Y101" s="131">
        <v>0</v>
      </c>
      <c r="Z101" s="131">
        <v>0</v>
      </c>
      <c r="AA101" s="131">
        <v>0</v>
      </c>
      <c r="AB101" s="131">
        <v>0</v>
      </c>
      <c r="AC101" s="131">
        <v>0</v>
      </c>
      <c r="AD101" s="131">
        <v>0</v>
      </c>
      <c r="AE101" s="131">
        <v>0</v>
      </c>
      <c r="AF101" s="131">
        <v>0</v>
      </c>
      <c r="AG101" s="131">
        <v>0</v>
      </c>
      <c r="AH101" s="131">
        <v>0</v>
      </c>
      <c r="AI101" s="131">
        <v>0</v>
      </c>
      <c r="AJ101" s="131">
        <v>0</v>
      </c>
      <c r="AK101" s="131">
        <v>0</v>
      </c>
      <c r="AL101" s="131">
        <v>0</v>
      </c>
      <c r="AM101" s="131">
        <v>0</v>
      </c>
      <c r="AN101" s="131">
        <v>0</v>
      </c>
      <c r="AO101" s="131">
        <v>0</v>
      </c>
      <c r="AP101" s="131">
        <v>0</v>
      </c>
      <c r="AQ101" s="131">
        <v>0</v>
      </c>
      <c r="AR101" s="131">
        <v>0</v>
      </c>
      <c r="AS101" s="131">
        <v>0</v>
      </c>
      <c r="AT101" s="131">
        <v>0</v>
      </c>
      <c r="AU101" s="131">
        <v>0</v>
      </c>
      <c r="AV101" s="131">
        <v>0</v>
      </c>
      <c r="AW101" s="131">
        <v>0</v>
      </c>
      <c r="AX101" s="131">
        <v>0</v>
      </c>
      <c r="AY101" s="131">
        <v>0</v>
      </c>
      <c r="AZ101" s="131">
        <v>0</v>
      </c>
      <c r="BA101" s="131">
        <v>0</v>
      </c>
      <c r="BB101" s="131">
        <v>0</v>
      </c>
      <c r="BC101" s="131">
        <v>0</v>
      </c>
      <c r="BD101" s="131">
        <v>0</v>
      </c>
      <c r="BE101" s="131">
        <v>0</v>
      </c>
      <c r="BF101" s="131">
        <v>0</v>
      </c>
      <c r="BG101" s="131">
        <v>0</v>
      </c>
      <c r="BH101" s="131">
        <v>0</v>
      </c>
      <c r="BI101" s="131">
        <v>0</v>
      </c>
      <c r="BJ101" s="131">
        <v>0</v>
      </c>
      <c r="BK101" s="131">
        <v>0</v>
      </c>
      <c r="BL101" s="131">
        <v>0</v>
      </c>
      <c r="BM101" s="131">
        <v>0</v>
      </c>
      <c r="BN101" s="131">
        <v>0</v>
      </c>
    </row>
    <row r="102" spans="3:66" x14ac:dyDescent="0.35">
      <c r="C102" s="2"/>
      <c r="D102" s="2"/>
      <c r="E102" s="4" t="s">
        <v>151</v>
      </c>
      <c r="G102" s="131">
        <v>200000</v>
      </c>
      <c r="H102" s="131">
        <v>200000</v>
      </c>
      <c r="I102" s="131">
        <v>200000</v>
      </c>
      <c r="J102" s="131">
        <v>200000</v>
      </c>
      <c r="K102" s="131">
        <v>200000</v>
      </c>
      <c r="L102" s="131">
        <v>200000</v>
      </c>
      <c r="M102" s="131">
        <v>200000</v>
      </c>
      <c r="N102" s="131">
        <v>200000</v>
      </c>
      <c r="O102" s="131">
        <v>200000</v>
      </c>
      <c r="P102" s="131">
        <v>200000</v>
      </c>
      <c r="Q102" s="131">
        <v>200000</v>
      </c>
      <c r="R102" s="131">
        <v>200000</v>
      </c>
      <c r="S102" s="131">
        <v>200000</v>
      </c>
      <c r="T102" s="131">
        <v>200000</v>
      </c>
      <c r="U102" s="131">
        <v>200000</v>
      </c>
      <c r="V102" s="131">
        <v>200000</v>
      </c>
      <c r="W102" s="131">
        <v>200000</v>
      </c>
      <c r="X102" s="131">
        <v>200000</v>
      </c>
      <c r="Y102" s="131">
        <v>200000</v>
      </c>
      <c r="Z102" s="131">
        <v>200000</v>
      </c>
      <c r="AA102" s="131">
        <v>200000</v>
      </c>
      <c r="AB102" s="131">
        <v>200000</v>
      </c>
      <c r="AC102" s="131">
        <v>200000</v>
      </c>
      <c r="AD102" s="131">
        <v>200000</v>
      </c>
      <c r="AE102" s="131">
        <v>200000</v>
      </c>
      <c r="AF102" s="131">
        <v>200000</v>
      </c>
      <c r="AG102" s="131">
        <v>200000</v>
      </c>
      <c r="AH102" s="131">
        <v>200000</v>
      </c>
      <c r="AI102" s="131">
        <v>200000</v>
      </c>
      <c r="AJ102" s="131">
        <v>200000</v>
      </c>
      <c r="AK102" s="131">
        <v>200000</v>
      </c>
      <c r="AL102" s="131">
        <v>200000</v>
      </c>
      <c r="AM102" s="131">
        <v>200000</v>
      </c>
      <c r="AN102" s="131">
        <v>200000</v>
      </c>
      <c r="AO102" s="131">
        <v>200000</v>
      </c>
      <c r="AP102" s="131">
        <v>200000</v>
      </c>
      <c r="AQ102" s="131">
        <v>200000</v>
      </c>
      <c r="AR102" s="131">
        <v>200000</v>
      </c>
      <c r="AS102" s="131">
        <v>200000</v>
      </c>
      <c r="AT102" s="131">
        <v>200000</v>
      </c>
      <c r="AU102" s="131">
        <v>200000</v>
      </c>
      <c r="AV102" s="131">
        <v>200000</v>
      </c>
      <c r="AW102" s="131">
        <v>200000</v>
      </c>
      <c r="AX102" s="131">
        <v>200000</v>
      </c>
      <c r="AY102" s="131">
        <v>200000</v>
      </c>
      <c r="AZ102" s="131">
        <v>200000</v>
      </c>
      <c r="BA102" s="131">
        <v>200000</v>
      </c>
      <c r="BB102" s="131">
        <v>200000</v>
      </c>
      <c r="BC102" s="131">
        <v>200000</v>
      </c>
      <c r="BD102" s="131">
        <v>200000</v>
      </c>
      <c r="BE102" s="131">
        <v>200000</v>
      </c>
      <c r="BF102" s="131">
        <v>200000</v>
      </c>
      <c r="BG102" s="131">
        <v>200000</v>
      </c>
      <c r="BH102" s="131">
        <v>200000</v>
      </c>
      <c r="BI102" s="131">
        <v>200000</v>
      </c>
      <c r="BJ102" s="131">
        <v>200000</v>
      </c>
      <c r="BK102" s="131">
        <v>200000</v>
      </c>
      <c r="BL102" s="131">
        <v>200000</v>
      </c>
      <c r="BM102" s="131">
        <v>200000</v>
      </c>
      <c r="BN102" s="131">
        <v>200000</v>
      </c>
    </row>
    <row r="103" spans="3:66" x14ac:dyDescent="0.35">
      <c r="C103" s="2"/>
      <c r="D103" s="2"/>
      <c r="E103" s="4" t="s">
        <v>152</v>
      </c>
      <c r="G103" s="131">
        <v>0</v>
      </c>
      <c r="H103" s="131">
        <v>0</v>
      </c>
      <c r="I103" s="131">
        <v>0</v>
      </c>
      <c r="J103" s="131">
        <v>0</v>
      </c>
      <c r="K103" s="131">
        <v>0</v>
      </c>
      <c r="L103" s="131">
        <v>0</v>
      </c>
      <c r="M103" s="131">
        <v>0</v>
      </c>
      <c r="N103" s="131">
        <v>0</v>
      </c>
      <c r="O103" s="131">
        <v>0</v>
      </c>
      <c r="P103" s="131">
        <v>0</v>
      </c>
      <c r="Q103" s="131">
        <v>0</v>
      </c>
      <c r="R103" s="131">
        <v>0</v>
      </c>
      <c r="S103" s="131">
        <v>0</v>
      </c>
      <c r="T103" s="131">
        <v>0</v>
      </c>
      <c r="U103" s="131">
        <v>0</v>
      </c>
      <c r="V103" s="131">
        <v>0</v>
      </c>
      <c r="W103" s="131">
        <v>0</v>
      </c>
      <c r="X103" s="131">
        <v>0</v>
      </c>
      <c r="Y103" s="131">
        <v>0</v>
      </c>
      <c r="Z103" s="131">
        <v>0</v>
      </c>
      <c r="AA103" s="131">
        <v>0</v>
      </c>
      <c r="AB103" s="131">
        <v>0</v>
      </c>
      <c r="AC103" s="131">
        <v>0</v>
      </c>
      <c r="AD103" s="131">
        <v>0</v>
      </c>
      <c r="AE103" s="131">
        <v>0</v>
      </c>
      <c r="AF103" s="131">
        <v>0</v>
      </c>
      <c r="AG103" s="131">
        <v>0</v>
      </c>
      <c r="AH103" s="131">
        <v>0</v>
      </c>
      <c r="AI103" s="131">
        <v>0</v>
      </c>
      <c r="AJ103" s="131">
        <v>0</v>
      </c>
      <c r="AK103" s="131">
        <v>0</v>
      </c>
      <c r="AL103" s="131">
        <v>0</v>
      </c>
      <c r="AM103" s="131">
        <v>0</v>
      </c>
      <c r="AN103" s="131">
        <v>0</v>
      </c>
      <c r="AO103" s="131">
        <v>0</v>
      </c>
      <c r="AP103" s="131">
        <v>0</v>
      </c>
      <c r="AQ103" s="131">
        <v>0</v>
      </c>
      <c r="AR103" s="131">
        <v>0</v>
      </c>
      <c r="AS103" s="131">
        <v>0</v>
      </c>
      <c r="AT103" s="131">
        <v>0</v>
      </c>
      <c r="AU103" s="131">
        <v>0</v>
      </c>
      <c r="AV103" s="131">
        <v>0</v>
      </c>
      <c r="AW103" s="131">
        <v>0</v>
      </c>
      <c r="AX103" s="131">
        <v>0</v>
      </c>
      <c r="AY103" s="131">
        <v>0</v>
      </c>
      <c r="AZ103" s="131">
        <v>0</v>
      </c>
      <c r="BA103" s="131">
        <v>0</v>
      </c>
      <c r="BB103" s="131">
        <v>0</v>
      </c>
      <c r="BC103" s="131">
        <v>0</v>
      </c>
      <c r="BD103" s="131">
        <v>0</v>
      </c>
      <c r="BE103" s="131">
        <v>0</v>
      </c>
      <c r="BF103" s="131">
        <v>0</v>
      </c>
      <c r="BG103" s="131">
        <v>0</v>
      </c>
      <c r="BH103" s="131">
        <v>0</v>
      </c>
      <c r="BI103" s="131">
        <v>0</v>
      </c>
      <c r="BJ103" s="131">
        <v>0</v>
      </c>
      <c r="BK103" s="131">
        <v>0</v>
      </c>
      <c r="BL103" s="131">
        <v>0</v>
      </c>
      <c r="BM103" s="131">
        <v>0</v>
      </c>
      <c r="BN103" s="131">
        <v>0</v>
      </c>
    </row>
    <row r="104" spans="3:66" x14ac:dyDescent="0.35">
      <c r="C104" s="2"/>
      <c r="D104" s="2"/>
      <c r="E104" s="4" t="s">
        <v>153</v>
      </c>
      <c r="G104" s="131">
        <v>0</v>
      </c>
      <c r="H104" s="131">
        <v>0</v>
      </c>
      <c r="I104" s="131">
        <v>0</v>
      </c>
      <c r="J104" s="131">
        <v>0</v>
      </c>
      <c r="K104" s="131">
        <v>0</v>
      </c>
      <c r="L104" s="131">
        <v>0</v>
      </c>
      <c r="M104" s="131">
        <v>0</v>
      </c>
      <c r="N104" s="131">
        <v>0</v>
      </c>
      <c r="O104" s="131">
        <v>0</v>
      </c>
      <c r="P104" s="131">
        <v>0</v>
      </c>
      <c r="Q104" s="131">
        <v>0</v>
      </c>
      <c r="R104" s="131">
        <v>0</v>
      </c>
      <c r="S104" s="131">
        <v>0</v>
      </c>
      <c r="T104" s="131">
        <v>0</v>
      </c>
      <c r="U104" s="131">
        <v>0</v>
      </c>
      <c r="V104" s="131">
        <v>0</v>
      </c>
      <c r="W104" s="131">
        <v>0</v>
      </c>
      <c r="X104" s="131">
        <v>0</v>
      </c>
      <c r="Y104" s="131">
        <v>0</v>
      </c>
      <c r="Z104" s="131">
        <v>0</v>
      </c>
      <c r="AA104" s="131">
        <v>0</v>
      </c>
      <c r="AB104" s="131">
        <v>0</v>
      </c>
      <c r="AC104" s="131">
        <v>0</v>
      </c>
      <c r="AD104" s="131">
        <v>0</v>
      </c>
      <c r="AE104" s="131">
        <v>0</v>
      </c>
      <c r="AF104" s="131">
        <v>0</v>
      </c>
      <c r="AG104" s="131">
        <v>0</v>
      </c>
      <c r="AH104" s="131">
        <v>0</v>
      </c>
      <c r="AI104" s="131">
        <v>0</v>
      </c>
      <c r="AJ104" s="131">
        <v>0</v>
      </c>
      <c r="AK104" s="131">
        <v>0</v>
      </c>
      <c r="AL104" s="131">
        <v>0</v>
      </c>
      <c r="AM104" s="131">
        <v>0</v>
      </c>
      <c r="AN104" s="131">
        <v>0</v>
      </c>
      <c r="AO104" s="131">
        <v>0</v>
      </c>
      <c r="AP104" s="131">
        <v>0</v>
      </c>
      <c r="AQ104" s="131">
        <v>0</v>
      </c>
      <c r="AR104" s="131">
        <v>0</v>
      </c>
      <c r="AS104" s="131">
        <v>0</v>
      </c>
      <c r="AT104" s="131">
        <v>0</v>
      </c>
      <c r="AU104" s="131">
        <v>0</v>
      </c>
      <c r="AV104" s="131">
        <v>0</v>
      </c>
      <c r="AW104" s="131">
        <v>0</v>
      </c>
      <c r="AX104" s="131">
        <v>0</v>
      </c>
      <c r="AY104" s="131">
        <v>0</v>
      </c>
      <c r="AZ104" s="131">
        <v>0</v>
      </c>
      <c r="BA104" s="131">
        <v>0</v>
      </c>
      <c r="BB104" s="131">
        <v>0</v>
      </c>
      <c r="BC104" s="131">
        <v>0</v>
      </c>
      <c r="BD104" s="131">
        <v>0</v>
      </c>
      <c r="BE104" s="131">
        <v>0</v>
      </c>
      <c r="BF104" s="131">
        <v>0</v>
      </c>
      <c r="BG104" s="131">
        <v>0</v>
      </c>
      <c r="BH104" s="131">
        <v>0</v>
      </c>
      <c r="BI104" s="131">
        <v>0</v>
      </c>
      <c r="BJ104" s="131">
        <v>0</v>
      </c>
      <c r="BK104" s="131">
        <v>0</v>
      </c>
      <c r="BL104" s="131">
        <v>0</v>
      </c>
      <c r="BM104" s="131">
        <v>0</v>
      </c>
      <c r="BN104" s="131">
        <v>0</v>
      </c>
    </row>
    <row r="105" spans="3:66" x14ac:dyDescent="0.35">
      <c r="C105" s="2"/>
      <c r="D105" s="2"/>
      <c r="E105" s="30" t="s">
        <v>138</v>
      </c>
      <c r="F105" s="18"/>
      <c r="G105" s="131">
        <v>0</v>
      </c>
      <c r="H105" s="131">
        <v>0</v>
      </c>
      <c r="I105" s="131">
        <v>0</v>
      </c>
      <c r="J105" s="131">
        <v>0</v>
      </c>
      <c r="K105" s="131">
        <v>0</v>
      </c>
      <c r="L105" s="131">
        <v>0</v>
      </c>
      <c r="M105" s="131">
        <v>0</v>
      </c>
      <c r="N105" s="131">
        <v>0</v>
      </c>
      <c r="O105" s="131">
        <v>0</v>
      </c>
      <c r="P105" s="131">
        <v>0</v>
      </c>
      <c r="Q105" s="131">
        <v>0</v>
      </c>
      <c r="R105" s="131">
        <v>0</v>
      </c>
      <c r="S105" s="131">
        <v>0</v>
      </c>
      <c r="T105" s="131">
        <v>0</v>
      </c>
      <c r="U105" s="131">
        <v>0</v>
      </c>
      <c r="V105" s="131">
        <v>0</v>
      </c>
      <c r="W105" s="131">
        <v>0</v>
      </c>
      <c r="X105" s="131">
        <v>0</v>
      </c>
      <c r="Y105" s="131">
        <v>0</v>
      </c>
      <c r="Z105" s="131">
        <v>0</v>
      </c>
      <c r="AA105" s="131">
        <v>0</v>
      </c>
      <c r="AB105" s="131">
        <v>0</v>
      </c>
      <c r="AC105" s="131">
        <v>0</v>
      </c>
      <c r="AD105" s="131">
        <v>0</v>
      </c>
      <c r="AE105" s="131">
        <v>0</v>
      </c>
      <c r="AF105" s="131">
        <v>0</v>
      </c>
      <c r="AG105" s="131">
        <v>0</v>
      </c>
      <c r="AH105" s="131">
        <v>0</v>
      </c>
      <c r="AI105" s="131">
        <v>0</v>
      </c>
      <c r="AJ105" s="131">
        <v>0</v>
      </c>
      <c r="AK105" s="131">
        <v>0</v>
      </c>
      <c r="AL105" s="131">
        <v>0</v>
      </c>
      <c r="AM105" s="131">
        <v>0</v>
      </c>
      <c r="AN105" s="131">
        <v>0</v>
      </c>
      <c r="AO105" s="131">
        <v>0</v>
      </c>
      <c r="AP105" s="131">
        <v>0</v>
      </c>
      <c r="AQ105" s="131">
        <v>0</v>
      </c>
      <c r="AR105" s="131">
        <v>0</v>
      </c>
      <c r="AS105" s="131">
        <v>0</v>
      </c>
      <c r="AT105" s="131">
        <v>0</v>
      </c>
      <c r="AU105" s="131">
        <v>0</v>
      </c>
      <c r="AV105" s="131">
        <v>0</v>
      </c>
      <c r="AW105" s="131">
        <v>0</v>
      </c>
      <c r="AX105" s="131">
        <v>0</v>
      </c>
      <c r="AY105" s="131">
        <v>0</v>
      </c>
      <c r="AZ105" s="131">
        <v>0</v>
      </c>
      <c r="BA105" s="131">
        <v>0</v>
      </c>
      <c r="BB105" s="131">
        <v>0</v>
      </c>
      <c r="BC105" s="131">
        <v>0</v>
      </c>
      <c r="BD105" s="131">
        <v>0</v>
      </c>
      <c r="BE105" s="131">
        <v>0</v>
      </c>
      <c r="BF105" s="131">
        <v>0</v>
      </c>
      <c r="BG105" s="131">
        <v>0</v>
      </c>
      <c r="BH105" s="131">
        <v>0</v>
      </c>
      <c r="BI105" s="131">
        <v>0</v>
      </c>
      <c r="BJ105" s="131">
        <v>0</v>
      </c>
      <c r="BK105" s="131">
        <v>0</v>
      </c>
      <c r="BL105" s="131">
        <v>0</v>
      </c>
      <c r="BM105" s="131">
        <v>0</v>
      </c>
      <c r="BN105" s="131">
        <v>0</v>
      </c>
    </row>
    <row r="106" spans="3:66" x14ac:dyDescent="0.35">
      <c r="C106" s="2"/>
      <c r="D106" s="2"/>
      <c r="E106" s="37" t="s">
        <v>15</v>
      </c>
      <c r="G106" s="36">
        <f t="shared" ref="G106:AL106" si="36">SUM(G99:G105)</f>
        <v>200000</v>
      </c>
      <c r="H106" s="36">
        <f t="shared" si="36"/>
        <v>200000</v>
      </c>
      <c r="I106" s="36">
        <f t="shared" si="36"/>
        <v>200000</v>
      </c>
      <c r="J106" s="36">
        <f t="shared" si="36"/>
        <v>200000</v>
      </c>
      <c r="K106" s="36">
        <f t="shared" si="36"/>
        <v>200000</v>
      </c>
      <c r="L106" s="36">
        <f t="shared" si="36"/>
        <v>200000</v>
      </c>
      <c r="M106" s="36">
        <f t="shared" si="36"/>
        <v>200000</v>
      </c>
      <c r="N106" s="36">
        <f t="shared" si="36"/>
        <v>200000</v>
      </c>
      <c r="O106" s="36">
        <f t="shared" si="36"/>
        <v>200000</v>
      </c>
      <c r="P106" s="36">
        <f t="shared" si="36"/>
        <v>200000</v>
      </c>
      <c r="Q106" s="36">
        <f t="shared" si="36"/>
        <v>200000</v>
      </c>
      <c r="R106" s="36">
        <f t="shared" si="36"/>
        <v>200000</v>
      </c>
      <c r="S106" s="36">
        <f t="shared" si="36"/>
        <v>200000</v>
      </c>
      <c r="T106" s="36">
        <f t="shared" si="36"/>
        <v>200000</v>
      </c>
      <c r="U106" s="36">
        <f t="shared" si="36"/>
        <v>200000</v>
      </c>
      <c r="V106" s="36">
        <f t="shared" si="36"/>
        <v>200000</v>
      </c>
      <c r="W106" s="36">
        <f t="shared" si="36"/>
        <v>200000</v>
      </c>
      <c r="X106" s="36">
        <f t="shared" si="36"/>
        <v>200000</v>
      </c>
      <c r="Y106" s="36">
        <f t="shared" si="36"/>
        <v>200000</v>
      </c>
      <c r="Z106" s="36">
        <f t="shared" si="36"/>
        <v>200000</v>
      </c>
      <c r="AA106" s="36">
        <f t="shared" si="36"/>
        <v>200000</v>
      </c>
      <c r="AB106" s="36">
        <f t="shared" si="36"/>
        <v>200000</v>
      </c>
      <c r="AC106" s="36">
        <f t="shared" si="36"/>
        <v>200000</v>
      </c>
      <c r="AD106" s="36">
        <f t="shared" si="36"/>
        <v>200000</v>
      </c>
      <c r="AE106" s="36">
        <f t="shared" si="36"/>
        <v>200000</v>
      </c>
      <c r="AF106" s="36">
        <f t="shared" si="36"/>
        <v>200000</v>
      </c>
      <c r="AG106" s="36">
        <f t="shared" si="36"/>
        <v>200000</v>
      </c>
      <c r="AH106" s="36">
        <f t="shared" si="36"/>
        <v>200000</v>
      </c>
      <c r="AI106" s="36">
        <f t="shared" si="36"/>
        <v>200000</v>
      </c>
      <c r="AJ106" s="36">
        <f t="shared" si="36"/>
        <v>200000</v>
      </c>
      <c r="AK106" s="36">
        <f t="shared" si="36"/>
        <v>200000</v>
      </c>
      <c r="AL106" s="36">
        <f t="shared" si="36"/>
        <v>200000</v>
      </c>
      <c r="AM106" s="36">
        <f t="shared" ref="AM106:BN106" si="37">SUM(AM99:AM105)</f>
        <v>200000</v>
      </c>
      <c r="AN106" s="36">
        <f t="shared" si="37"/>
        <v>200000</v>
      </c>
      <c r="AO106" s="36">
        <f t="shared" si="37"/>
        <v>200000</v>
      </c>
      <c r="AP106" s="36">
        <f t="shared" si="37"/>
        <v>200000</v>
      </c>
      <c r="AQ106" s="36">
        <f t="shared" si="37"/>
        <v>200000</v>
      </c>
      <c r="AR106" s="36">
        <f t="shared" si="37"/>
        <v>200000</v>
      </c>
      <c r="AS106" s="36">
        <f t="shared" si="37"/>
        <v>200000</v>
      </c>
      <c r="AT106" s="36">
        <f t="shared" si="37"/>
        <v>200000</v>
      </c>
      <c r="AU106" s="36">
        <f t="shared" si="37"/>
        <v>200000</v>
      </c>
      <c r="AV106" s="36">
        <f t="shared" si="37"/>
        <v>200000</v>
      </c>
      <c r="AW106" s="36">
        <f t="shared" si="37"/>
        <v>200000</v>
      </c>
      <c r="AX106" s="36">
        <f t="shared" si="37"/>
        <v>200000</v>
      </c>
      <c r="AY106" s="36">
        <f t="shared" si="37"/>
        <v>200000</v>
      </c>
      <c r="AZ106" s="36">
        <f t="shared" si="37"/>
        <v>200000</v>
      </c>
      <c r="BA106" s="36">
        <f t="shared" si="37"/>
        <v>200000</v>
      </c>
      <c r="BB106" s="36">
        <f t="shared" si="37"/>
        <v>200000</v>
      </c>
      <c r="BC106" s="36">
        <f t="shared" si="37"/>
        <v>200000</v>
      </c>
      <c r="BD106" s="36">
        <f t="shared" si="37"/>
        <v>200000</v>
      </c>
      <c r="BE106" s="36">
        <f t="shared" si="37"/>
        <v>200000</v>
      </c>
      <c r="BF106" s="36">
        <f t="shared" si="37"/>
        <v>200000</v>
      </c>
      <c r="BG106" s="36">
        <f t="shared" si="37"/>
        <v>200000</v>
      </c>
      <c r="BH106" s="36">
        <f t="shared" si="37"/>
        <v>200000</v>
      </c>
      <c r="BI106" s="36">
        <f t="shared" si="37"/>
        <v>200000</v>
      </c>
      <c r="BJ106" s="36">
        <f t="shared" si="37"/>
        <v>200000</v>
      </c>
      <c r="BK106" s="36">
        <f t="shared" si="37"/>
        <v>200000</v>
      </c>
      <c r="BL106" s="36">
        <f t="shared" si="37"/>
        <v>200000</v>
      </c>
      <c r="BM106" s="36">
        <f t="shared" si="37"/>
        <v>200000</v>
      </c>
      <c r="BN106" s="36">
        <f t="shared" si="37"/>
        <v>200000</v>
      </c>
    </row>
    <row r="107" spans="3:66" x14ac:dyDescent="0.35">
      <c r="C107" s="2"/>
      <c r="D107" s="2"/>
      <c r="E107" s="4"/>
    </row>
    <row r="108" spans="3:66" x14ac:dyDescent="0.35">
      <c r="C108" s="5" t="s">
        <v>154</v>
      </c>
      <c r="D108" s="2"/>
      <c r="E108" s="4"/>
    </row>
    <row r="109" spans="3:66" x14ac:dyDescent="0.35">
      <c r="C109" s="5"/>
      <c r="D109" s="2"/>
      <c r="E109" s="4"/>
      <c r="G109" s="132">
        <f>'Invoer warmte'!$G$7</f>
        <v>2025</v>
      </c>
      <c r="H109" s="132">
        <f t="shared" ref="H109:AM109" si="38">G109+1</f>
        <v>2026</v>
      </c>
      <c r="I109" s="132">
        <f t="shared" si="38"/>
        <v>2027</v>
      </c>
      <c r="J109" s="132">
        <f t="shared" si="38"/>
        <v>2028</v>
      </c>
      <c r="K109" s="132">
        <f t="shared" si="38"/>
        <v>2029</v>
      </c>
      <c r="L109" s="132">
        <f t="shared" si="38"/>
        <v>2030</v>
      </c>
      <c r="M109" s="132">
        <f t="shared" si="38"/>
        <v>2031</v>
      </c>
      <c r="N109" s="132">
        <f t="shared" si="38"/>
        <v>2032</v>
      </c>
      <c r="O109" s="132">
        <f t="shared" si="38"/>
        <v>2033</v>
      </c>
      <c r="P109" s="132">
        <f t="shared" si="38"/>
        <v>2034</v>
      </c>
      <c r="Q109" s="132">
        <f t="shared" si="38"/>
        <v>2035</v>
      </c>
      <c r="R109" s="132">
        <f t="shared" si="38"/>
        <v>2036</v>
      </c>
      <c r="S109" s="132">
        <f t="shared" si="38"/>
        <v>2037</v>
      </c>
      <c r="T109" s="132">
        <f t="shared" si="38"/>
        <v>2038</v>
      </c>
      <c r="U109" s="132">
        <f t="shared" si="38"/>
        <v>2039</v>
      </c>
      <c r="V109" s="132">
        <f t="shared" si="38"/>
        <v>2040</v>
      </c>
      <c r="W109" s="132">
        <f t="shared" si="38"/>
        <v>2041</v>
      </c>
      <c r="X109" s="132">
        <f t="shared" si="38"/>
        <v>2042</v>
      </c>
      <c r="Y109" s="132">
        <f t="shared" si="38"/>
        <v>2043</v>
      </c>
      <c r="Z109" s="132">
        <f t="shared" si="38"/>
        <v>2044</v>
      </c>
      <c r="AA109" s="132">
        <f t="shared" si="38"/>
        <v>2045</v>
      </c>
      <c r="AB109" s="132">
        <f t="shared" si="38"/>
        <v>2046</v>
      </c>
      <c r="AC109" s="132">
        <f t="shared" si="38"/>
        <v>2047</v>
      </c>
      <c r="AD109" s="132">
        <f t="shared" si="38"/>
        <v>2048</v>
      </c>
      <c r="AE109" s="132">
        <f t="shared" si="38"/>
        <v>2049</v>
      </c>
      <c r="AF109" s="132">
        <f t="shared" si="38"/>
        <v>2050</v>
      </c>
      <c r="AG109" s="132">
        <f t="shared" si="38"/>
        <v>2051</v>
      </c>
      <c r="AH109" s="132">
        <f t="shared" si="38"/>
        <v>2052</v>
      </c>
      <c r="AI109" s="132">
        <f t="shared" si="38"/>
        <v>2053</v>
      </c>
      <c r="AJ109" s="132">
        <f t="shared" si="38"/>
        <v>2054</v>
      </c>
      <c r="AK109" s="132">
        <f t="shared" si="38"/>
        <v>2055</v>
      </c>
      <c r="AL109" s="132">
        <f t="shared" si="38"/>
        <v>2056</v>
      </c>
      <c r="AM109" s="132">
        <f t="shared" si="38"/>
        <v>2057</v>
      </c>
      <c r="AN109" s="132">
        <f t="shared" ref="AN109:BN109" si="39">AM109+1</f>
        <v>2058</v>
      </c>
      <c r="AO109" s="132">
        <f t="shared" si="39"/>
        <v>2059</v>
      </c>
      <c r="AP109" s="132">
        <f t="shared" si="39"/>
        <v>2060</v>
      </c>
      <c r="AQ109" s="132">
        <f t="shared" si="39"/>
        <v>2061</v>
      </c>
      <c r="AR109" s="132">
        <f t="shared" si="39"/>
        <v>2062</v>
      </c>
      <c r="AS109" s="132">
        <f t="shared" si="39"/>
        <v>2063</v>
      </c>
      <c r="AT109" s="132">
        <f t="shared" si="39"/>
        <v>2064</v>
      </c>
      <c r="AU109" s="132">
        <f t="shared" si="39"/>
        <v>2065</v>
      </c>
      <c r="AV109" s="132">
        <f t="shared" si="39"/>
        <v>2066</v>
      </c>
      <c r="AW109" s="132">
        <f t="shared" si="39"/>
        <v>2067</v>
      </c>
      <c r="AX109" s="132">
        <f t="shared" si="39"/>
        <v>2068</v>
      </c>
      <c r="AY109" s="132">
        <f t="shared" si="39"/>
        <v>2069</v>
      </c>
      <c r="AZ109" s="132">
        <f t="shared" si="39"/>
        <v>2070</v>
      </c>
      <c r="BA109" s="132">
        <f t="shared" si="39"/>
        <v>2071</v>
      </c>
      <c r="BB109" s="132">
        <f t="shared" si="39"/>
        <v>2072</v>
      </c>
      <c r="BC109" s="132">
        <f t="shared" si="39"/>
        <v>2073</v>
      </c>
      <c r="BD109" s="132">
        <f t="shared" si="39"/>
        <v>2074</v>
      </c>
      <c r="BE109" s="132">
        <f t="shared" si="39"/>
        <v>2075</v>
      </c>
      <c r="BF109" s="132">
        <f t="shared" si="39"/>
        <v>2076</v>
      </c>
      <c r="BG109" s="132">
        <f t="shared" si="39"/>
        <v>2077</v>
      </c>
      <c r="BH109" s="132">
        <f t="shared" si="39"/>
        <v>2078</v>
      </c>
      <c r="BI109" s="132">
        <f t="shared" si="39"/>
        <v>2079</v>
      </c>
      <c r="BJ109" s="132">
        <f t="shared" si="39"/>
        <v>2080</v>
      </c>
      <c r="BK109" s="132">
        <f t="shared" si="39"/>
        <v>2081</v>
      </c>
      <c r="BL109" s="132">
        <f t="shared" si="39"/>
        <v>2082</v>
      </c>
      <c r="BM109" s="132">
        <f t="shared" si="39"/>
        <v>2083</v>
      </c>
      <c r="BN109" s="132">
        <f t="shared" si="39"/>
        <v>2084</v>
      </c>
    </row>
    <row r="110" spans="3:66" x14ac:dyDescent="0.35">
      <c r="C110" s="2"/>
      <c r="D110" s="2"/>
      <c r="E110" s="4" t="s">
        <v>155</v>
      </c>
      <c r="G110" s="131">
        <v>6000</v>
      </c>
      <c r="H110" s="131">
        <v>6000</v>
      </c>
      <c r="I110" s="131">
        <v>6000</v>
      </c>
      <c r="J110" s="131">
        <v>6000</v>
      </c>
      <c r="K110" s="131">
        <v>6000</v>
      </c>
      <c r="L110" s="131">
        <v>6000</v>
      </c>
      <c r="M110" s="131">
        <v>6000</v>
      </c>
      <c r="N110" s="131">
        <v>6000</v>
      </c>
      <c r="O110" s="131">
        <v>6000</v>
      </c>
      <c r="P110" s="131">
        <v>6000</v>
      </c>
      <c r="Q110" s="131">
        <v>6000</v>
      </c>
      <c r="R110" s="131">
        <v>6000</v>
      </c>
      <c r="S110" s="131">
        <v>6000</v>
      </c>
      <c r="T110" s="131">
        <v>6000</v>
      </c>
      <c r="U110" s="131">
        <v>6000</v>
      </c>
      <c r="V110" s="131">
        <v>6000</v>
      </c>
      <c r="W110" s="131">
        <v>6000</v>
      </c>
      <c r="X110" s="131">
        <v>6000</v>
      </c>
      <c r="Y110" s="131">
        <v>6000</v>
      </c>
      <c r="Z110" s="131">
        <v>6000</v>
      </c>
      <c r="AA110" s="131">
        <v>6000</v>
      </c>
      <c r="AB110" s="131">
        <v>6000</v>
      </c>
      <c r="AC110" s="131">
        <v>6000</v>
      </c>
      <c r="AD110" s="131">
        <v>6000</v>
      </c>
      <c r="AE110" s="131">
        <v>6000</v>
      </c>
      <c r="AF110" s="131">
        <v>6000</v>
      </c>
      <c r="AG110" s="131">
        <v>6000</v>
      </c>
      <c r="AH110" s="131">
        <v>6000</v>
      </c>
      <c r="AI110" s="131">
        <v>6000</v>
      </c>
      <c r="AJ110" s="131">
        <v>6000</v>
      </c>
      <c r="AK110" s="131">
        <v>6000</v>
      </c>
      <c r="AL110" s="131">
        <v>6000</v>
      </c>
      <c r="AM110" s="131">
        <v>6000</v>
      </c>
      <c r="AN110" s="131">
        <v>6000</v>
      </c>
      <c r="AO110" s="131">
        <v>6000</v>
      </c>
      <c r="AP110" s="131">
        <v>6000</v>
      </c>
      <c r="AQ110" s="131">
        <v>6000</v>
      </c>
      <c r="AR110" s="131">
        <v>6000</v>
      </c>
      <c r="AS110" s="131">
        <v>6000</v>
      </c>
      <c r="AT110" s="131">
        <v>6000</v>
      </c>
      <c r="AU110" s="131">
        <v>6000</v>
      </c>
      <c r="AV110" s="131">
        <v>6000</v>
      </c>
      <c r="AW110" s="131">
        <v>6000</v>
      </c>
      <c r="AX110" s="131">
        <v>6000</v>
      </c>
      <c r="AY110" s="131">
        <v>6000</v>
      </c>
      <c r="AZ110" s="131">
        <v>6000</v>
      </c>
      <c r="BA110" s="131">
        <v>6000</v>
      </c>
      <c r="BB110" s="131">
        <v>6000</v>
      </c>
      <c r="BC110" s="131">
        <v>6000</v>
      </c>
      <c r="BD110" s="131">
        <v>6000</v>
      </c>
      <c r="BE110" s="131">
        <v>6000</v>
      </c>
      <c r="BF110" s="131">
        <v>6000</v>
      </c>
      <c r="BG110" s="131">
        <v>6000</v>
      </c>
      <c r="BH110" s="131">
        <v>6000</v>
      </c>
      <c r="BI110" s="131">
        <v>6000</v>
      </c>
      <c r="BJ110" s="131">
        <v>6000</v>
      </c>
      <c r="BK110" s="131">
        <v>6000</v>
      </c>
      <c r="BL110" s="131">
        <v>6000</v>
      </c>
      <c r="BM110" s="131">
        <v>6000</v>
      </c>
      <c r="BN110" s="131">
        <v>6000</v>
      </c>
    </row>
    <row r="111" spans="3:66" x14ac:dyDescent="0.35">
      <c r="C111" s="6"/>
      <c r="D111" s="6"/>
      <c r="E111" s="2"/>
    </row>
    <row r="112" spans="3:66" x14ac:dyDescent="0.35">
      <c r="C112" s="6"/>
      <c r="D112" s="6"/>
      <c r="E112" s="2"/>
    </row>
    <row r="113" spans="1:66" s="97" customFormat="1" x14ac:dyDescent="0.35">
      <c r="A113" s="99" t="s">
        <v>330</v>
      </c>
      <c r="G113" s="99"/>
      <c r="M113" s="85"/>
      <c r="N113" s="85"/>
    </row>
    <row r="114" spans="1:66" x14ac:dyDescent="0.35">
      <c r="C114" s="5"/>
      <c r="D114" s="6"/>
    </row>
    <row r="115" spans="1:66" x14ac:dyDescent="0.35">
      <c r="C115" s="5"/>
      <c r="D115" s="6"/>
    </row>
    <row r="116" spans="1:66" x14ac:dyDescent="0.35">
      <c r="C116" s="86" t="s">
        <v>332</v>
      </c>
      <c r="D116" s="170"/>
      <c r="E116" s="25"/>
      <c r="F116" s="25"/>
      <c r="G116" s="132">
        <f>'Invoer warmte'!$G$7</f>
        <v>2025</v>
      </c>
      <c r="H116" s="132">
        <f t="shared" ref="H116:AM116" si="40">G116+1</f>
        <v>2026</v>
      </c>
      <c r="I116" s="132">
        <f t="shared" si="40"/>
        <v>2027</v>
      </c>
      <c r="J116" s="132">
        <f t="shared" si="40"/>
        <v>2028</v>
      </c>
      <c r="K116" s="132">
        <f t="shared" si="40"/>
        <v>2029</v>
      </c>
      <c r="L116" s="132">
        <f t="shared" si="40"/>
        <v>2030</v>
      </c>
      <c r="M116" s="132">
        <f t="shared" si="40"/>
        <v>2031</v>
      </c>
      <c r="N116" s="132">
        <f t="shared" si="40"/>
        <v>2032</v>
      </c>
      <c r="O116" s="132">
        <f t="shared" si="40"/>
        <v>2033</v>
      </c>
      <c r="P116" s="132">
        <f t="shared" si="40"/>
        <v>2034</v>
      </c>
      <c r="Q116" s="132">
        <f t="shared" si="40"/>
        <v>2035</v>
      </c>
      <c r="R116" s="132">
        <f t="shared" si="40"/>
        <v>2036</v>
      </c>
      <c r="S116" s="132">
        <f t="shared" si="40"/>
        <v>2037</v>
      </c>
      <c r="T116" s="132">
        <f t="shared" si="40"/>
        <v>2038</v>
      </c>
      <c r="U116" s="132">
        <f t="shared" si="40"/>
        <v>2039</v>
      </c>
      <c r="V116" s="132">
        <f t="shared" si="40"/>
        <v>2040</v>
      </c>
      <c r="W116" s="132">
        <f t="shared" si="40"/>
        <v>2041</v>
      </c>
      <c r="X116" s="132">
        <f t="shared" si="40"/>
        <v>2042</v>
      </c>
      <c r="Y116" s="132">
        <f t="shared" si="40"/>
        <v>2043</v>
      </c>
      <c r="Z116" s="132">
        <f t="shared" si="40"/>
        <v>2044</v>
      </c>
      <c r="AA116" s="132">
        <f t="shared" si="40"/>
        <v>2045</v>
      </c>
      <c r="AB116" s="132">
        <f t="shared" si="40"/>
        <v>2046</v>
      </c>
      <c r="AC116" s="132">
        <f t="shared" si="40"/>
        <v>2047</v>
      </c>
      <c r="AD116" s="132">
        <f t="shared" si="40"/>
        <v>2048</v>
      </c>
      <c r="AE116" s="132">
        <f t="shared" si="40"/>
        <v>2049</v>
      </c>
      <c r="AF116" s="132">
        <f t="shared" si="40"/>
        <v>2050</v>
      </c>
      <c r="AG116" s="132">
        <f t="shared" si="40"/>
        <v>2051</v>
      </c>
      <c r="AH116" s="132">
        <f t="shared" si="40"/>
        <v>2052</v>
      </c>
      <c r="AI116" s="132">
        <f t="shared" si="40"/>
        <v>2053</v>
      </c>
      <c r="AJ116" s="132">
        <f t="shared" si="40"/>
        <v>2054</v>
      </c>
      <c r="AK116" s="132">
        <f t="shared" si="40"/>
        <v>2055</v>
      </c>
      <c r="AL116" s="132">
        <f t="shared" si="40"/>
        <v>2056</v>
      </c>
      <c r="AM116" s="132">
        <f t="shared" si="40"/>
        <v>2057</v>
      </c>
      <c r="AN116" s="132">
        <f t="shared" ref="AN116:BN116" si="41">AM116+1</f>
        <v>2058</v>
      </c>
      <c r="AO116" s="132">
        <f t="shared" si="41"/>
        <v>2059</v>
      </c>
      <c r="AP116" s="132">
        <f t="shared" si="41"/>
        <v>2060</v>
      </c>
      <c r="AQ116" s="132">
        <f t="shared" si="41"/>
        <v>2061</v>
      </c>
      <c r="AR116" s="132">
        <f t="shared" si="41"/>
        <v>2062</v>
      </c>
      <c r="AS116" s="132">
        <f t="shared" si="41"/>
        <v>2063</v>
      </c>
      <c r="AT116" s="132">
        <f t="shared" si="41"/>
        <v>2064</v>
      </c>
      <c r="AU116" s="132">
        <f t="shared" si="41"/>
        <v>2065</v>
      </c>
      <c r="AV116" s="132">
        <f t="shared" si="41"/>
        <v>2066</v>
      </c>
      <c r="AW116" s="132">
        <f t="shared" si="41"/>
        <v>2067</v>
      </c>
      <c r="AX116" s="132">
        <f t="shared" si="41"/>
        <v>2068</v>
      </c>
      <c r="AY116" s="132">
        <f t="shared" si="41"/>
        <v>2069</v>
      </c>
      <c r="AZ116" s="132">
        <f t="shared" si="41"/>
        <v>2070</v>
      </c>
      <c r="BA116" s="132">
        <f t="shared" si="41"/>
        <v>2071</v>
      </c>
      <c r="BB116" s="132">
        <f t="shared" si="41"/>
        <v>2072</v>
      </c>
      <c r="BC116" s="132">
        <f t="shared" si="41"/>
        <v>2073</v>
      </c>
      <c r="BD116" s="132">
        <f t="shared" si="41"/>
        <v>2074</v>
      </c>
      <c r="BE116" s="132">
        <f t="shared" si="41"/>
        <v>2075</v>
      </c>
      <c r="BF116" s="132">
        <f t="shared" si="41"/>
        <v>2076</v>
      </c>
      <c r="BG116" s="132">
        <f t="shared" si="41"/>
        <v>2077</v>
      </c>
      <c r="BH116" s="132">
        <f t="shared" si="41"/>
        <v>2078</v>
      </c>
      <c r="BI116" s="132">
        <f t="shared" si="41"/>
        <v>2079</v>
      </c>
      <c r="BJ116" s="132">
        <f t="shared" si="41"/>
        <v>2080</v>
      </c>
      <c r="BK116" s="132">
        <f t="shared" si="41"/>
        <v>2081</v>
      </c>
      <c r="BL116" s="132">
        <f t="shared" si="41"/>
        <v>2082</v>
      </c>
      <c r="BM116" s="132">
        <f t="shared" si="41"/>
        <v>2083</v>
      </c>
      <c r="BN116" s="132">
        <f t="shared" si="41"/>
        <v>2084</v>
      </c>
    </row>
    <row r="117" spans="1:66" x14ac:dyDescent="0.35">
      <c r="C117" s="5"/>
      <c r="D117" s="6"/>
      <c r="E117" s="54" t="s">
        <v>165</v>
      </c>
      <c r="G117" s="131">
        <v>11000000</v>
      </c>
      <c r="H117" s="131">
        <v>0</v>
      </c>
      <c r="I117" s="131">
        <v>0</v>
      </c>
      <c r="J117" s="131">
        <v>0</v>
      </c>
      <c r="K117" s="131">
        <v>0</v>
      </c>
      <c r="L117" s="131">
        <v>0</v>
      </c>
      <c r="M117" s="131">
        <v>0</v>
      </c>
      <c r="N117" s="131">
        <v>0</v>
      </c>
      <c r="O117" s="131">
        <v>0</v>
      </c>
      <c r="P117" s="131">
        <v>0</v>
      </c>
      <c r="Q117" s="131">
        <v>0</v>
      </c>
      <c r="R117" s="131">
        <v>0</v>
      </c>
      <c r="S117" s="131">
        <v>0</v>
      </c>
      <c r="T117" s="131">
        <v>0</v>
      </c>
      <c r="U117" s="131">
        <v>0</v>
      </c>
      <c r="V117" s="131">
        <v>3000000</v>
      </c>
      <c r="W117" s="131">
        <v>0</v>
      </c>
      <c r="X117" s="131">
        <v>0</v>
      </c>
      <c r="Y117" s="131">
        <v>0</v>
      </c>
      <c r="Z117" s="131">
        <v>0</v>
      </c>
      <c r="AA117" s="131">
        <v>0</v>
      </c>
      <c r="AB117" s="131">
        <v>0</v>
      </c>
      <c r="AC117" s="131">
        <v>0</v>
      </c>
      <c r="AD117" s="131">
        <v>0</v>
      </c>
      <c r="AE117" s="131">
        <v>0</v>
      </c>
      <c r="AF117" s="131">
        <v>0</v>
      </c>
      <c r="AG117" s="131">
        <v>0</v>
      </c>
      <c r="AH117" s="131">
        <v>0</v>
      </c>
      <c r="AI117" s="131">
        <v>0</v>
      </c>
      <c r="AJ117" s="131">
        <v>0</v>
      </c>
      <c r="AK117" s="131">
        <v>0</v>
      </c>
      <c r="AL117" s="131">
        <v>0</v>
      </c>
      <c r="AM117" s="131">
        <v>0</v>
      </c>
      <c r="AN117" s="131">
        <v>0</v>
      </c>
      <c r="AO117" s="131">
        <v>0</v>
      </c>
      <c r="AP117" s="131">
        <v>0</v>
      </c>
      <c r="AQ117" s="131">
        <v>0</v>
      </c>
      <c r="AR117" s="131">
        <v>0</v>
      </c>
      <c r="AS117" s="131">
        <v>0</v>
      </c>
      <c r="AT117" s="131">
        <v>0</v>
      </c>
      <c r="AU117" s="131">
        <v>0</v>
      </c>
      <c r="AV117" s="131">
        <v>0</v>
      </c>
      <c r="AW117" s="131">
        <v>0</v>
      </c>
      <c r="AX117" s="131">
        <v>0</v>
      </c>
      <c r="AY117" s="131">
        <v>0</v>
      </c>
      <c r="AZ117" s="131">
        <v>0</v>
      </c>
      <c r="BA117" s="131">
        <v>0</v>
      </c>
      <c r="BB117" s="131">
        <v>0</v>
      </c>
      <c r="BC117" s="131">
        <v>0</v>
      </c>
      <c r="BD117" s="131">
        <v>0</v>
      </c>
      <c r="BE117" s="131">
        <v>0</v>
      </c>
      <c r="BF117" s="131">
        <v>0</v>
      </c>
      <c r="BG117" s="131">
        <v>0</v>
      </c>
      <c r="BH117" s="131">
        <v>0</v>
      </c>
      <c r="BI117" s="131">
        <v>0</v>
      </c>
      <c r="BJ117" s="131">
        <v>0</v>
      </c>
      <c r="BK117" s="131">
        <v>0</v>
      </c>
      <c r="BL117" s="131">
        <v>0</v>
      </c>
      <c r="BM117" s="131">
        <v>0</v>
      </c>
      <c r="BN117" s="131">
        <v>0</v>
      </c>
    </row>
    <row r="118" spans="1:66" x14ac:dyDescent="0.35">
      <c r="C118" s="5"/>
      <c r="D118" s="6"/>
      <c r="E118" s="54" t="s">
        <v>161</v>
      </c>
      <c r="G118" s="131">
        <v>0</v>
      </c>
      <c r="H118" s="131">
        <v>0</v>
      </c>
      <c r="I118" s="131">
        <v>0</v>
      </c>
      <c r="J118" s="131">
        <v>0</v>
      </c>
      <c r="K118" s="131">
        <v>0</v>
      </c>
      <c r="L118" s="131">
        <v>0</v>
      </c>
      <c r="M118" s="131">
        <v>0</v>
      </c>
      <c r="N118" s="131">
        <v>0</v>
      </c>
      <c r="O118" s="131">
        <v>0</v>
      </c>
      <c r="P118" s="131">
        <v>0</v>
      </c>
      <c r="Q118" s="131">
        <v>0</v>
      </c>
      <c r="R118" s="131">
        <v>0</v>
      </c>
      <c r="S118" s="131">
        <v>0</v>
      </c>
      <c r="T118" s="131">
        <v>0</v>
      </c>
      <c r="U118" s="131">
        <v>0</v>
      </c>
      <c r="V118" s="131">
        <v>0</v>
      </c>
      <c r="W118" s="131">
        <v>0</v>
      </c>
      <c r="X118" s="131">
        <v>0</v>
      </c>
      <c r="Y118" s="131">
        <v>0</v>
      </c>
      <c r="Z118" s="131">
        <v>0</v>
      </c>
      <c r="AA118" s="131">
        <v>0</v>
      </c>
      <c r="AB118" s="131">
        <v>0</v>
      </c>
      <c r="AC118" s="131">
        <v>0</v>
      </c>
      <c r="AD118" s="131">
        <v>0</v>
      </c>
      <c r="AE118" s="131">
        <v>0</v>
      </c>
      <c r="AF118" s="131">
        <v>0</v>
      </c>
      <c r="AG118" s="131">
        <v>0</v>
      </c>
      <c r="AH118" s="131">
        <v>0</v>
      </c>
      <c r="AI118" s="131">
        <v>0</v>
      </c>
      <c r="AJ118" s="131">
        <v>0</v>
      </c>
      <c r="AK118" s="131">
        <v>0</v>
      </c>
      <c r="AL118" s="131">
        <v>0</v>
      </c>
      <c r="AM118" s="131">
        <v>0</v>
      </c>
      <c r="AN118" s="131">
        <v>0</v>
      </c>
      <c r="AO118" s="131">
        <v>0</v>
      </c>
      <c r="AP118" s="131">
        <v>0</v>
      </c>
      <c r="AQ118" s="131">
        <v>0</v>
      </c>
      <c r="AR118" s="131">
        <v>0</v>
      </c>
      <c r="AS118" s="131">
        <v>0</v>
      </c>
      <c r="AT118" s="131">
        <v>0</v>
      </c>
      <c r="AU118" s="131">
        <v>0</v>
      </c>
      <c r="AV118" s="131">
        <v>0</v>
      </c>
      <c r="AW118" s="131">
        <v>0</v>
      </c>
      <c r="AX118" s="131">
        <v>0</v>
      </c>
      <c r="AY118" s="131">
        <v>0</v>
      </c>
      <c r="AZ118" s="131">
        <v>0</v>
      </c>
      <c r="BA118" s="131">
        <v>0</v>
      </c>
      <c r="BB118" s="131">
        <v>0</v>
      </c>
      <c r="BC118" s="131">
        <v>0</v>
      </c>
      <c r="BD118" s="131">
        <v>0</v>
      </c>
      <c r="BE118" s="131">
        <v>0</v>
      </c>
      <c r="BF118" s="131">
        <v>0</v>
      </c>
      <c r="BG118" s="131">
        <v>0</v>
      </c>
      <c r="BH118" s="131">
        <v>0</v>
      </c>
      <c r="BI118" s="131">
        <v>0</v>
      </c>
      <c r="BJ118" s="131">
        <v>0</v>
      </c>
      <c r="BK118" s="131">
        <v>0</v>
      </c>
      <c r="BL118" s="131">
        <v>0</v>
      </c>
      <c r="BM118" s="131">
        <v>0</v>
      </c>
      <c r="BN118" s="131">
        <v>0</v>
      </c>
    </row>
    <row r="119" spans="1:66" x14ac:dyDescent="0.35">
      <c r="C119" s="5"/>
      <c r="D119" s="6"/>
      <c r="E119" s="54" t="s">
        <v>162</v>
      </c>
      <c r="G119" s="131">
        <v>0</v>
      </c>
      <c r="H119" s="131">
        <v>0</v>
      </c>
      <c r="I119" s="131">
        <v>0</v>
      </c>
      <c r="J119" s="131">
        <v>0</v>
      </c>
      <c r="K119" s="131">
        <v>0</v>
      </c>
      <c r="L119" s="131">
        <v>0</v>
      </c>
      <c r="M119" s="131">
        <v>0</v>
      </c>
      <c r="N119" s="131">
        <v>0</v>
      </c>
      <c r="O119" s="131">
        <v>0</v>
      </c>
      <c r="P119" s="131">
        <v>0</v>
      </c>
      <c r="Q119" s="131">
        <v>0</v>
      </c>
      <c r="R119" s="131">
        <v>0</v>
      </c>
      <c r="S119" s="131">
        <v>0</v>
      </c>
      <c r="T119" s="131">
        <v>0</v>
      </c>
      <c r="U119" s="131">
        <v>0</v>
      </c>
      <c r="V119" s="131">
        <v>0</v>
      </c>
      <c r="W119" s="131">
        <v>0</v>
      </c>
      <c r="X119" s="131">
        <v>0</v>
      </c>
      <c r="Y119" s="131">
        <v>0</v>
      </c>
      <c r="Z119" s="131">
        <v>0</v>
      </c>
      <c r="AA119" s="131">
        <v>0</v>
      </c>
      <c r="AB119" s="131">
        <v>0</v>
      </c>
      <c r="AC119" s="131">
        <v>0</v>
      </c>
      <c r="AD119" s="131">
        <v>0</v>
      </c>
      <c r="AE119" s="131">
        <v>0</v>
      </c>
      <c r="AF119" s="131">
        <v>0</v>
      </c>
      <c r="AG119" s="131">
        <v>0</v>
      </c>
      <c r="AH119" s="131">
        <v>0</v>
      </c>
      <c r="AI119" s="131">
        <v>0</v>
      </c>
      <c r="AJ119" s="131">
        <v>0</v>
      </c>
      <c r="AK119" s="131">
        <v>0</v>
      </c>
      <c r="AL119" s="131">
        <v>0</v>
      </c>
      <c r="AM119" s="131">
        <v>0</v>
      </c>
      <c r="AN119" s="131">
        <v>0</v>
      </c>
      <c r="AO119" s="131">
        <v>0</v>
      </c>
      <c r="AP119" s="131">
        <v>0</v>
      </c>
      <c r="AQ119" s="131">
        <v>0</v>
      </c>
      <c r="AR119" s="131">
        <v>0</v>
      </c>
      <c r="AS119" s="131">
        <v>0</v>
      </c>
      <c r="AT119" s="131">
        <v>0</v>
      </c>
      <c r="AU119" s="131">
        <v>0</v>
      </c>
      <c r="AV119" s="131">
        <v>0</v>
      </c>
      <c r="AW119" s="131">
        <v>0</v>
      </c>
      <c r="AX119" s="131">
        <v>0</v>
      </c>
      <c r="AY119" s="131">
        <v>0</v>
      </c>
      <c r="AZ119" s="131">
        <v>0</v>
      </c>
      <c r="BA119" s="131">
        <v>0</v>
      </c>
      <c r="BB119" s="131">
        <v>0</v>
      </c>
      <c r="BC119" s="131">
        <v>0</v>
      </c>
      <c r="BD119" s="131">
        <v>0</v>
      </c>
      <c r="BE119" s="131">
        <v>0</v>
      </c>
      <c r="BF119" s="131">
        <v>0</v>
      </c>
      <c r="BG119" s="131">
        <v>0</v>
      </c>
      <c r="BH119" s="131">
        <v>0</v>
      </c>
      <c r="BI119" s="131">
        <v>0</v>
      </c>
      <c r="BJ119" s="131">
        <v>0</v>
      </c>
      <c r="BK119" s="131">
        <v>0</v>
      </c>
      <c r="BL119" s="131">
        <v>0</v>
      </c>
      <c r="BM119" s="131">
        <v>0</v>
      </c>
      <c r="BN119" s="131">
        <v>0</v>
      </c>
    </row>
    <row r="120" spans="1:66" x14ac:dyDescent="0.35">
      <c r="C120" s="5"/>
      <c r="D120" s="6"/>
      <c r="E120" s="54" t="s">
        <v>163</v>
      </c>
      <c r="G120" s="131">
        <v>0</v>
      </c>
      <c r="H120" s="131">
        <v>0</v>
      </c>
      <c r="I120" s="131">
        <v>0</v>
      </c>
      <c r="J120" s="131">
        <v>0</v>
      </c>
      <c r="K120" s="131">
        <v>0</v>
      </c>
      <c r="L120" s="131">
        <v>0</v>
      </c>
      <c r="M120" s="131">
        <v>0</v>
      </c>
      <c r="N120" s="131">
        <v>0</v>
      </c>
      <c r="O120" s="131">
        <v>0</v>
      </c>
      <c r="P120" s="131">
        <v>0</v>
      </c>
      <c r="Q120" s="131">
        <v>0</v>
      </c>
      <c r="R120" s="131">
        <v>0</v>
      </c>
      <c r="S120" s="131">
        <v>0</v>
      </c>
      <c r="T120" s="131">
        <v>0</v>
      </c>
      <c r="U120" s="131">
        <v>0</v>
      </c>
      <c r="V120" s="131">
        <v>0</v>
      </c>
      <c r="W120" s="131">
        <v>0</v>
      </c>
      <c r="X120" s="131">
        <v>0</v>
      </c>
      <c r="Y120" s="131">
        <v>0</v>
      </c>
      <c r="Z120" s="131">
        <v>0</v>
      </c>
      <c r="AA120" s="131">
        <v>0</v>
      </c>
      <c r="AB120" s="131">
        <v>0</v>
      </c>
      <c r="AC120" s="131">
        <v>0</v>
      </c>
      <c r="AD120" s="131">
        <v>0</v>
      </c>
      <c r="AE120" s="131">
        <v>0</v>
      </c>
      <c r="AF120" s="131">
        <v>0</v>
      </c>
      <c r="AG120" s="131">
        <v>0</v>
      </c>
      <c r="AH120" s="131">
        <v>0</v>
      </c>
      <c r="AI120" s="131">
        <v>0</v>
      </c>
      <c r="AJ120" s="131">
        <v>0</v>
      </c>
      <c r="AK120" s="131">
        <v>0</v>
      </c>
      <c r="AL120" s="131">
        <v>0</v>
      </c>
      <c r="AM120" s="131">
        <v>0</v>
      </c>
      <c r="AN120" s="131">
        <v>0</v>
      </c>
      <c r="AO120" s="131">
        <v>0</v>
      </c>
      <c r="AP120" s="131">
        <v>0</v>
      </c>
      <c r="AQ120" s="131">
        <v>0</v>
      </c>
      <c r="AR120" s="131">
        <v>0</v>
      </c>
      <c r="AS120" s="131">
        <v>0</v>
      </c>
      <c r="AT120" s="131">
        <v>0</v>
      </c>
      <c r="AU120" s="131">
        <v>0</v>
      </c>
      <c r="AV120" s="131">
        <v>0</v>
      </c>
      <c r="AW120" s="131">
        <v>0</v>
      </c>
      <c r="AX120" s="131">
        <v>0</v>
      </c>
      <c r="AY120" s="131">
        <v>0</v>
      </c>
      <c r="AZ120" s="131">
        <v>0</v>
      </c>
      <c r="BA120" s="131">
        <v>0</v>
      </c>
      <c r="BB120" s="131">
        <v>0</v>
      </c>
      <c r="BC120" s="131">
        <v>0</v>
      </c>
      <c r="BD120" s="131">
        <v>0</v>
      </c>
      <c r="BE120" s="131">
        <v>0</v>
      </c>
      <c r="BF120" s="131">
        <v>0</v>
      </c>
      <c r="BG120" s="131">
        <v>0</v>
      </c>
      <c r="BH120" s="131">
        <v>0</v>
      </c>
      <c r="BI120" s="131">
        <v>0</v>
      </c>
      <c r="BJ120" s="131">
        <v>0</v>
      </c>
      <c r="BK120" s="131">
        <v>0</v>
      </c>
      <c r="BL120" s="131">
        <v>0</v>
      </c>
      <c r="BM120" s="131">
        <v>0</v>
      </c>
      <c r="BN120" s="131">
        <v>0</v>
      </c>
    </row>
    <row r="121" spans="1:66" x14ac:dyDescent="0.35">
      <c r="C121" s="5"/>
      <c r="D121" s="6"/>
      <c r="E121" s="54" t="s">
        <v>164</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31">
        <v>0</v>
      </c>
      <c r="V121" s="131">
        <v>0</v>
      </c>
      <c r="W121" s="131">
        <v>0</v>
      </c>
      <c r="X121" s="131">
        <v>0</v>
      </c>
      <c r="Y121" s="131">
        <v>0</v>
      </c>
      <c r="Z121" s="131">
        <v>0</v>
      </c>
      <c r="AA121" s="131">
        <v>0</v>
      </c>
      <c r="AB121" s="131">
        <v>0</v>
      </c>
      <c r="AC121" s="131">
        <v>0</v>
      </c>
      <c r="AD121" s="131">
        <v>0</v>
      </c>
      <c r="AE121" s="131">
        <v>0</v>
      </c>
      <c r="AF121" s="131">
        <v>0</v>
      </c>
      <c r="AG121" s="131">
        <v>0</v>
      </c>
      <c r="AH121" s="131">
        <v>0</v>
      </c>
      <c r="AI121" s="131">
        <v>0</v>
      </c>
      <c r="AJ121" s="131">
        <v>0</v>
      </c>
      <c r="AK121" s="131">
        <v>0</v>
      </c>
      <c r="AL121" s="131">
        <v>0</v>
      </c>
      <c r="AM121" s="131">
        <v>0</v>
      </c>
      <c r="AN121" s="131">
        <v>0</v>
      </c>
      <c r="AO121" s="131">
        <v>0</v>
      </c>
      <c r="AP121" s="131">
        <v>0</v>
      </c>
      <c r="AQ121" s="131">
        <v>0</v>
      </c>
      <c r="AR121" s="131">
        <v>0</v>
      </c>
      <c r="AS121" s="131">
        <v>0</v>
      </c>
      <c r="AT121" s="131">
        <v>0</v>
      </c>
      <c r="AU121" s="131">
        <v>0</v>
      </c>
      <c r="AV121" s="131">
        <v>0</v>
      </c>
      <c r="AW121" s="131">
        <v>0</v>
      </c>
      <c r="AX121" s="131">
        <v>0</v>
      </c>
      <c r="AY121" s="131">
        <v>0</v>
      </c>
      <c r="AZ121" s="131">
        <v>0</v>
      </c>
      <c r="BA121" s="131">
        <v>0</v>
      </c>
      <c r="BB121" s="131">
        <v>0</v>
      </c>
      <c r="BC121" s="131">
        <v>0</v>
      </c>
      <c r="BD121" s="131">
        <v>0</v>
      </c>
      <c r="BE121" s="131">
        <v>0</v>
      </c>
      <c r="BF121" s="131">
        <v>0</v>
      </c>
      <c r="BG121" s="131">
        <v>0</v>
      </c>
      <c r="BH121" s="131">
        <v>0</v>
      </c>
      <c r="BI121" s="131">
        <v>0</v>
      </c>
      <c r="BJ121" s="131">
        <v>0</v>
      </c>
      <c r="BK121" s="131">
        <v>0</v>
      </c>
      <c r="BL121" s="131">
        <v>0</v>
      </c>
      <c r="BM121" s="131">
        <v>0</v>
      </c>
      <c r="BN121" s="131">
        <v>0</v>
      </c>
    </row>
    <row r="122" spans="1:66" x14ac:dyDescent="0.35">
      <c r="C122" s="6"/>
      <c r="D122" s="6"/>
      <c r="E122" s="3" t="s">
        <v>85</v>
      </c>
      <c r="G122" s="36">
        <f t="shared" ref="G122:AL122" si="42">SUM(G117:G121)</f>
        <v>11000000</v>
      </c>
      <c r="H122" s="36">
        <f t="shared" si="42"/>
        <v>0</v>
      </c>
      <c r="I122" s="36">
        <f t="shared" si="42"/>
        <v>0</v>
      </c>
      <c r="J122" s="36">
        <f t="shared" si="42"/>
        <v>0</v>
      </c>
      <c r="K122" s="36">
        <f t="shared" si="42"/>
        <v>0</v>
      </c>
      <c r="L122" s="36">
        <f t="shared" si="42"/>
        <v>0</v>
      </c>
      <c r="M122" s="36">
        <f t="shared" si="42"/>
        <v>0</v>
      </c>
      <c r="N122" s="36">
        <f t="shared" si="42"/>
        <v>0</v>
      </c>
      <c r="O122" s="36">
        <f t="shared" si="42"/>
        <v>0</v>
      </c>
      <c r="P122" s="36">
        <f t="shared" si="42"/>
        <v>0</v>
      </c>
      <c r="Q122" s="36">
        <f t="shared" si="42"/>
        <v>0</v>
      </c>
      <c r="R122" s="36">
        <f t="shared" si="42"/>
        <v>0</v>
      </c>
      <c r="S122" s="36">
        <f t="shared" si="42"/>
        <v>0</v>
      </c>
      <c r="T122" s="36">
        <f t="shared" si="42"/>
        <v>0</v>
      </c>
      <c r="U122" s="36">
        <f t="shared" si="42"/>
        <v>0</v>
      </c>
      <c r="V122" s="36">
        <f t="shared" si="42"/>
        <v>3000000</v>
      </c>
      <c r="W122" s="36">
        <f t="shared" si="42"/>
        <v>0</v>
      </c>
      <c r="X122" s="36">
        <f t="shared" si="42"/>
        <v>0</v>
      </c>
      <c r="Y122" s="36">
        <f t="shared" si="42"/>
        <v>0</v>
      </c>
      <c r="Z122" s="36">
        <f t="shared" si="42"/>
        <v>0</v>
      </c>
      <c r="AA122" s="36">
        <f t="shared" si="42"/>
        <v>0</v>
      </c>
      <c r="AB122" s="36">
        <f t="shared" si="42"/>
        <v>0</v>
      </c>
      <c r="AC122" s="36">
        <f t="shared" si="42"/>
        <v>0</v>
      </c>
      <c r="AD122" s="36">
        <f t="shared" si="42"/>
        <v>0</v>
      </c>
      <c r="AE122" s="36">
        <f t="shared" si="42"/>
        <v>0</v>
      </c>
      <c r="AF122" s="36">
        <f t="shared" si="42"/>
        <v>0</v>
      </c>
      <c r="AG122" s="36">
        <f t="shared" si="42"/>
        <v>0</v>
      </c>
      <c r="AH122" s="36">
        <f t="shared" si="42"/>
        <v>0</v>
      </c>
      <c r="AI122" s="36">
        <f t="shared" si="42"/>
        <v>0</v>
      </c>
      <c r="AJ122" s="36">
        <f t="shared" si="42"/>
        <v>0</v>
      </c>
      <c r="AK122" s="36">
        <f t="shared" si="42"/>
        <v>0</v>
      </c>
      <c r="AL122" s="36">
        <f t="shared" si="42"/>
        <v>0</v>
      </c>
      <c r="AM122" s="36">
        <f t="shared" ref="AM122:BN122" si="43">SUM(AM117:AM121)</f>
        <v>0</v>
      </c>
      <c r="AN122" s="36">
        <f t="shared" si="43"/>
        <v>0</v>
      </c>
      <c r="AO122" s="36">
        <f t="shared" si="43"/>
        <v>0</v>
      </c>
      <c r="AP122" s="36">
        <f t="shared" si="43"/>
        <v>0</v>
      </c>
      <c r="AQ122" s="36">
        <f t="shared" si="43"/>
        <v>0</v>
      </c>
      <c r="AR122" s="36">
        <f t="shared" si="43"/>
        <v>0</v>
      </c>
      <c r="AS122" s="36">
        <f t="shared" si="43"/>
        <v>0</v>
      </c>
      <c r="AT122" s="36">
        <f t="shared" si="43"/>
        <v>0</v>
      </c>
      <c r="AU122" s="36">
        <f t="shared" si="43"/>
        <v>0</v>
      </c>
      <c r="AV122" s="36">
        <f t="shared" si="43"/>
        <v>0</v>
      </c>
      <c r="AW122" s="36">
        <f t="shared" si="43"/>
        <v>0</v>
      </c>
      <c r="AX122" s="36">
        <f t="shared" si="43"/>
        <v>0</v>
      </c>
      <c r="AY122" s="36">
        <f t="shared" si="43"/>
        <v>0</v>
      </c>
      <c r="AZ122" s="36">
        <f t="shared" si="43"/>
        <v>0</v>
      </c>
      <c r="BA122" s="36">
        <f t="shared" si="43"/>
        <v>0</v>
      </c>
      <c r="BB122" s="36">
        <f t="shared" si="43"/>
        <v>0</v>
      </c>
      <c r="BC122" s="36">
        <f t="shared" si="43"/>
        <v>0</v>
      </c>
      <c r="BD122" s="36">
        <f t="shared" si="43"/>
        <v>0</v>
      </c>
      <c r="BE122" s="36">
        <f t="shared" si="43"/>
        <v>0</v>
      </c>
      <c r="BF122" s="36">
        <f t="shared" si="43"/>
        <v>0</v>
      </c>
      <c r="BG122" s="36">
        <f t="shared" si="43"/>
        <v>0</v>
      </c>
      <c r="BH122" s="36">
        <f t="shared" si="43"/>
        <v>0</v>
      </c>
      <c r="BI122" s="36">
        <f t="shared" si="43"/>
        <v>0</v>
      </c>
      <c r="BJ122" s="36">
        <f t="shared" si="43"/>
        <v>0</v>
      </c>
      <c r="BK122" s="36">
        <f t="shared" si="43"/>
        <v>0</v>
      </c>
      <c r="BL122" s="36">
        <f t="shared" si="43"/>
        <v>0</v>
      </c>
      <c r="BM122" s="36">
        <f t="shared" si="43"/>
        <v>0</v>
      </c>
      <c r="BN122" s="36">
        <f t="shared" si="43"/>
        <v>0</v>
      </c>
    </row>
    <row r="123" spans="1:66" s="81" customFormat="1" x14ac:dyDescent="0.35">
      <c r="C123" s="56"/>
      <c r="D123" s="56"/>
      <c r="E123" s="5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row>
    <row r="124" spans="1:66" s="131" customFormat="1" x14ac:dyDescent="0.35">
      <c r="A124"/>
      <c r="B124"/>
      <c r="C124" s="6"/>
      <c r="D124" s="6"/>
      <c r="E124" s="54" t="s">
        <v>165</v>
      </c>
      <c r="F124"/>
      <c r="G124" s="131">
        <v>0</v>
      </c>
      <c r="H124" s="131">
        <v>0</v>
      </c>
      <c r="I124" s="131">
        <v>0</v>
      </c>
      <c r="J124" s="131">
        <v>0</v>
      </c>
      <c r="K124" s="131">
        <v>0</v>
      </c>
      <c r="L124" s="131">
        <v>0</v>
      </c>
      <c r="M124" s="131">
        <v>0</v>
      </c>
      <c r="N124" s="131">
        <v>0</v>
      </c>
      <c r="O124" s="131">
        <v>0</v>
      </c>
      <c r="P124" s="131">
        <v>0</v>
      </c>
      <c r="Q124" s="131">
        <v>0</v>
      </c>
      <c r="R124" s="131">
        <v>0</v>
      </c>
      <c r="S124" s="131">
        <v>0</v>
      </c>
      <c r="T124" s="131">
        <v>0</v>
      </c>
      <c r="U124" s="131">
        <v>0</v>
      </c>
      <c r="V124" s="131">
        <v>0</v>
      </c>
      <c r="W124" s="131">
        <v>0</v>
      </c>
      <c r="X124" s="131">
        <v>0</v>
      </c>
      <c r="Y124" s="131">
        <v>0</v>
      </c>
      <c r="Z124" s="131">
        <v>0</v>
      </c>
      <c r="AA124" s="131">
        <v>0</v>
      </c>
      <c r="AB124" s="131">
        <v>0</v>
      </c>
      <c r="AC124" s="131">
        <v>0</v>
      </c>
      <c r="AD124" s="131">
        <v>0</v>
      </c>
      <c r="AE124" s="131">
        <v>0</v>
      </c>
      <c r="AF124" s="131">
        <v>0</v>
      </c>
      <c r="AG124" s="131">
        <v>0</v>
      </c>
      <c r="AH124" s="131">
        <v>0</v>
      </c>
      <c r="AI124" s="131">
        <v>0</v>
      </c>
      <c r="AJ124" s="131">
        <v>0</v>
      </c>
      <c r="AK124" s="131">
        <v>0</v>
      </c>
      <c r="AL124" s="131">
        <v>0</v>
      </c>
      <c r="AM124" s="131">
        <v>0</v>
      </c>
      <c r="AN124" s="131">
        <v>0</v>
      </c>
      <c r="AO124" s="131">
        <v>0</v>
      </c>
      <c r="AP124" s="131">
        <v>0</v>
      </c>
      <c r="AQ124" s="131">
        <v>0</v>
      </c>
      <c r="AR124" s="131">
        <v>0</v>
      </c>
      <c r="AS124" s="131">
        <v>0</v>
      </c>
      <c r="AT124" s="131">
        <v>0</v>
      </c>
      <c r="AU124" s="131">
        <v>0</v>
      </c>
      <c r="AV124" s="131">
        <v>0</v>
      </c>
      <c r="AW124" s="131">
        <v>0</v>
      </c>
      <c r="AX124" s="131">
        <v>0</v>
      </c>
      <c r="AY124" s="131">
        <v>0</v>
      </c>
      <c r="AZ124" s="131">
        <v>0</v>
      </c>
      <c r="BA124" s="131">
        <v>0</v>
      </c>
      <c r="BB124" s="131">
        <v>0</v>
      </c>
      <c r="BC124" s="131">
        <v>0</v>
      </c>
      <c r="BD124" s="131">
        <v>0</v>
      </c>
      <c r="BE124" s="131">
        <v>0</v>
      </c>
      <c r="BF124" s="131">
        <v>0</v>
      </c>
      <c r="BG124" s="131">
        <v>0</v>
      </c>
      <c r="BH124" s="131">
        <v>0</v>
      </c>
      <c r="BI124" s="131">
        <v>0</v>
      </c>
      <c r="BJ124" s="131">
        <v>0</v>
      </c>
      <c r="BK124" s="131">
        <v>0</v>
      </c>
      <c r="BL124" s="131">
        <v>0</v>
      </c>
      <c r="BM124" s="131">
        <v>0</v>
      </c>
      <c r="BN124" s="131">
        <v>0</v>
      </c>
    </row>
    <row r="125" spans="1:66" s="131" customFormat="1" x14ac:dyDescent="0.35">
      <c r="A125"/>
      <c r="B125"/>
      <c r="C125" s="6"/>
      <c r="D125" s="6"/>
      <c r="E125" s="54" t="s">
        <v>161</v>
      </c>
      <c r="F125"/>
      <c r="G125" s="131">
        <v>0</v>
      </c>
      <c r="H125" s="131">
        <v>0</v>
      </c>
      <c r="I125" s="131">
        <v>0</v>
      </c>
      <c r="J125" s="131">
        <v>0</v>
      </c>
      <c r="K125" s="131">
        <v>0</v>
      </c>
      <c r="L125" s="131">
        <v>0</v>
      </c>
      <c r="M125" s="131">
        <v>0</v>
      </c>
      <c r="N125" s="131">
        <v>0</v>
      </c>
      <c r="O125" s="131">
        <v>0</v>
      </c>
      <c r="P125" s="131">
        <v>0</v>
      </c>
      <c r="Q125" s="131">
        <v>0</v>
      </c>
      <c r="R125" s="131">
        <v>0</v>
      </c>
      <c r="S125" s="131">
        <v>0</v>
      </c>
      <c r="T125" s="131">
        <v>0</v>
      </c>
      <c r="U125" s="131">
        <v>0</v>
      </c>
      <c r="V125" s="131">
        <v>0</v>
      </c>
      <c r="W125" s="131">
        <v>0</v>
      </c>
      <c r="X125" s="131">
        <v>0</v>
      </c>
      <c r="Y125" s="131">
        <v>0</v>
      </c>
      <c r="Z125" s="131">
        <v>0</v>
      </c>
      <c r="AA125" s="131">
        <v>0</v>
      </c>
      <c r="AB125" s="131">
        <v>0</v>
      </c>
      <c r="AC125" s="131">
        <v>0</v>
      </c>
      <c r="AD125" s="131">
        <v>0</v>
      </c>
      <c r="AE125" s="131">
        <v>0</v>
      </c>
      <c r="AF125" s="131">
        <v>0</v>
      </c>
      <c r="AG125" s="131">
        <v>0</v>
      </c>
      <c r="AH125" s="131">
        <v>0</v>
      </c>
      <c r="AI125" s="131">
        <v>0</v>
      </c>
      <c r="AJ125" s="131">
        <v>0</v>
      </c>
      <c r="AK125" s="131">
        <v>0</v>
      </c>
      <c r="AL125" s="131">
        <v>0</v>
      </c>
      <c r="AM125" s="131">
        <v>0</v>
      </c>
      <c r="AN125" s="131">
        <v>0</v>
      </c>
      <c r="AO125" s="131">
        <v>0</v>
      </c>
      <c r="AP125" s="131">
        <v>0</v>
      </c>
      <c r="AQ125" s="131">
        <v>0</v>
      </c>
      <c r="AR125" s="131">
        <v>0</v>
      </c>
      <c r="AS125" s="131">
        <v>0</v>
      </c>
      <c r="AT125" s="131">
        <v>0</v>
      </c>
      <c r="AU125" s="131">
        <v>0</v>
      </c>
      <c r="AV125" s="131">
        <v>0</v>
      </c>
      <c r="AW125" s="131">
        <v>0</v>
      </c>
      <c r="AX125" s="131">
        <v>0</v>
      </c>
      <c r="AY125" s="131">
        <v>0</v>
      </c>
      <c r="AZ125" s="131">
        <v>0</v>
      </c>
      <c r="BA125" s="131">
        <v>0</v>
      </c>
      <c r="BB125" s="131">
        <v>0</v>
      </c>
      <c r="BC125" s="131">
        <v>0</v>
      </c>
      <c r="BD125" s="131">
        <v>0</v>
      </c>
      <c r="BE125" s="131">
        <v>0</v>
      </c>
      <c r="BF125" s="131">
        <v>0</v>
      </c>
      <c r="BG125" s="131">
        <v>0</v>
      </c>
      <c r="BH125" s="131">
        <v>0</v>
      </c>
      <c r="BI125" s="131">
        <v>0</v>
      </c>
      <c r="BJ125" s="131">
        <v>0</v>
      </c>
      <c r="BK125" s="131">
        <v>0</v>
      </c>
      <c r="BL125" s="131">
        <v>0</v>
      </c>
      <c r="BM125" s="131">
        <v>0</v>
      </c>
      <c r="BN125" s="131">
        <v>0</v>
      </c>
    </row>
    <row r="126" spans="1:66" s="131" customFormat="1" x14ac:dyDescent="0.35">
      <c r="A126"/>
      <c r="B126"/>
      <c r="C126" s="6"/>
      <c r="D126" s="6"/>
      <c r="E126" s="54" t="s">
        <v>162</v>
      </c>
      <c r="F126"/>
      <c r="H126" s="131">
        <v>0</v>
      </c>
      <c r="I126" s="131">
        <v>0</v>
      </c>
      <c r="J126" s="131">
        <v>0</v>
      </c>
      <c r="K126" s="131">
        <v>0</v>
      </c>
      <c r="L126" s="131">
        <v>0</v>
      </c>
      <c r="M126" s="131">
        <v>0</v>
      </c>
      <c r="N126" s="131">
        <v>0</v>
      </c>
      <c r="O126" s="131">
        <v>0</v>
      </c>
      <c r="P126" s="131">
        <v>0</v>
      </c>
      <c r="Q126" s="131">
        <v>0</v>
      </c>
      <c r="R126" s="131">
        <v>0</v>
      </c>
      <c r="S126" s="131">
        <v>0</v>
      </c>
      <c r="T126" s="131">
        <v>0</v>
      </c>
      <c r="U126" s="131">
        <v>0</v>
      </c>
      <c r="V126" s="131">
        <v>0</v>
      </c>
      <c r="W126" s="131">
        <v>0</v>
      </c>
      <c r="X126" s="131">
        <v>0</v>
      </c>
      <c r="Y126" s="131">
        <v>0</v>
      </c>
      <c r="Z126" s="131">
        <v>0</v>
      </c>
      <c r="AA126" s="131">
        <v>0</v>
      </c>
      <c r="AB126" s="131">
        <v>0</v>
      </c>
      <c r="AC126" s="131">
        <v>0</v>
      </c>
      <c r="AD126" s="131">
        <v>0</v>
      </c>
      <c r="AE126" s="131">
        <v>0</v>
      </c>
      <c r="AF126" s="131">
        <v>0</v>
      </c>
      <c r="AG126" s="131">
        <v>0</v>
      </c>
      <c r="AH126" s="131">
        <v>0</v>
      </c>
      <c r="AI126" s="131">
        <v>0</v>
      </c>
      <c r="AJ126" s="131">
        <v>0</v>
      </c>
      <c r="AK126" s="131">
        <v>0</v>
      </c>
      <c r="AL126" s="131">
        <v>0</v>
      </c>
      <c r="AM126" s="131">
        <v>0</v>
      </c>
      <c r="AN126" s="131">
        <v>0</v>
      </c>
      <c r="AO126" s="131">
        <v>0</v>
      </c>
      <c r="AP126" s="131">
        <v>0</v>
      </c>
      <c r="AQ126" s="131">
        <v>0</v>
      </c>
      <c r="AR126" s="131">
        <v>0</v>
      </c>
      <c r="AS126" s="131">
        <v>0</v>
      </c>
      <c r="AT126" s="131">
        <v>0</v>
      </c>
      <c r="AU126" s="131">
        <v>0</v>
      </c>
      <c r="AV126" s="131">
        <v>0</v>
      </c>
      <c r="AW126" s="131">
        <v>0</v>
      </c>
      <c r="AX126" s="131">
        <v>0</v>
      </c>
      <c r="AY126" s="131">
        <v>0</v>
      </c>
      <c r="AZ126" s="131">
        <v>0</v>
      </c>
      <c r="BA126" s="131">
        <v>0</v>
      </c>
      <c r="BB126" s="131">
        <v>0</v>
      </c>
      <c r="BC126" s="131">
        <v>0</v>
      </c>
      <c r="BD126" s="131">
        <v>0</v>
      </c>
      <c r="BE126" s="131">
        <v>0</v>
      </c>
      <c r="BF126" s="131">
        <v>0</v>
      </c>
      <c r="BG126" s="131">
        <v>0</v>
      </c>
      <c r="BH126" s="131">
        <v>0</v>
      </c>
      <c r="BI126" s="131">
        <v>0</v>
      </c>
      <c r="BJ126" s="131">
        <v>0</v>
      </c>
      <c r="BK126" s="131">
        <v>0</v>
      </c>
      <c r="BL126" s="131">
        <v>0</v>
      </c>
      <c r="BM126" s="131">
        <v>0</v>
      </c>
      <c r="BN126" s="131">
        <v>0</v>
      </c>
    </row>
    <row r="127" spans="1:66" s="131" customFormat="1" x14ac:dyDescent="0.35">
      <c r="A127"/>
      <c r="B127"/>
      <c r="C127" s="6"/>
      <c r="D127" s="6"/>
      <c r="E127" s="54" t="s">
        <v>163</v>
      </c>
      <c r="F127"/>
      <c r="G127" s="131">
        <v>0</v>
      </c>
      <c r="H127" s="131">
        <v>0</v>
      </c>
      <c r="I127" s="131">
        <v>0</v>
      </c>
      <c r="J127" s="131">
        <v>0</v>
      </c>
      <c r="K127" s="131">
        <v>0</v>
      </c>
      <c r="L127" s="131">
        <v>0</v>
      </c>
      <c r="M127" s="131">
        <v>0</v>
      </c>
      <c r="N127" s="131">
        <v>0</v>
      </c>
      <c r="O127" s="131">
        <v>0</v>
      </c>
      <c r="P127" s="131">
        <v>0</v>
      </c>
      <c r="Q127" s="131">
        <v>0</v>
      </c>
      <c r="R127" s="131">
        <v>0</v>
      </c>
      <c r="S127" s="131">
        <v>0</v>
      </c>
      <c r="T127" s="131">
        <v>0</v>
      </c>
      <c r="U127" s="131">
        <v>0</v>
      </c>
      <c r="V127" s="131">
        <v>0</v>
      </c>
      <c r="W127" s="131">
        <v>0</v>
      </c>
      <c r="X127" s="131">
        <v>0</v>
      </c>
      <c r="Y127" s="131">
        <v>0</v>
      </c>
      <c r="Z127" s="131">
        <v>0</v>
      </c>
      <c r="AA127" s="131">
        <v>0</v>
      </c>
      <c r="AB127" s="131">
        <v>0</v>
      </c>
      <c r="AC127" s="131">
        <v>0</v>
      </c>
      <c r="AD127" s="131">
        <v>0</v>
      </c>
      <c r="AE127" s="131">
        <v>0</v>
      </c>
      <c r="AF127" s="131">
        <v>0</v>
      </c>
      <c r="AG127" s="131">
        <v>0</v>
      </c>
      <c r="AH127" s="131">
        <v>0</v>
      </c>
      <c r="AI127" s="131">
        <v>0</v>
      </c>
      <c r="AJ127" s="131">
        <v>0</v>
      </c>
      <c r="AK127" s="131">
        <v>0</v>
      </c>
      <c r="AL127" s="131">
        <v>0</v>
      </c>
      <c r="AM127" s="131">
        <v>0</v>
      </c>
      <c r="AN127" s="131">
        <v>0</v>
      </c>
      <c r="AO127" s="131">
        <v>0</v>
      </c>
      <c r="AP127" s="131">
        <v>0</v>
      </c>
      <c r="AQ127" s="131">
        <v>0</v>
      </c>
      <c r="AR127" s="131">
        <v>0</v>
      </c>
      <c r="AS127" s="131">
        <v>0</v>
      </c>
      <c r="AT127" s="131">
        <v>0</v>
      </c>
      <c r="AU127" s="131">
        <v>0</v>
      </c>
      <c r="AV127" s="131">
        <v>0</v>
      </c>
      <c r="AW127" s="131">
        <v>0</v>
      </c>
      <c r="AX127" s="131">
        <v>0</v>
      </c>
      <c r="AY127" s="131">
        <v>0</v>
      </c>
      <c r="AZ127" s="131">
        <v>0</v>
      </c>
      <c r="BA127" s="131">
        <v>0</v>
      </c>
      <c r="BB127" s="131">
        <v>0</v>
      </c>
      <c r="BC127" s="131">
        <v>0</v>
      </c>
      <c r="BD127" s="131">
        <v>0</v>
      </c>
      <c r="BE127" s="131">
        <v>0</v>
      </c>
      <c r="BF127" s="131">
        <v>0</v>
      </c>
      <c r="BG127" s="131">
        <v>0</v>
      </c>
      <c r="BH127" s="131">
        <v>0</v>
      </c>
      <c r="BI127" s="131">
        <v>0</v>
      </c>
      <c r="BJ127" s="131">
        <v>0</v>
      </c>
      <c r="BK127" s="131">
        <v>0</v>
      </c>
      <c r="BL127" s="131">
        <v>0</v>
      </c>
      <c r="BM127" s="131">
        <v>0</v>
      </c>
      <c r="BN127" s="131">
        <v>0</v>
      </c>
    </row>
    <row r="128" spans="1:66" s="131" customFormat="1" x14ac:dyDescent="0.35">
      <c r="A128"/>
      <c r="B128"/>
      <c r="C128" s="6"/>
      <c r="D128" s="6"/>
      <c r="E128" s="54" t="s">
        <v>164</v>
      </c>
      <c r="F128"/>
      <c r="G128" s="131">
        <v>0</v>
      </c>
      <c r="H128" s="131">
        <v>0</v>
      </c>
      <c r="I128" s="131">
        <v>0</v>
      </c>
      <c r="J128" s="131">
        <v>0</v>
      </c>
      <c r="K128" s="131">
        <v>0</v>
      </c>
      <c r="L128" s="131">
        <v>0</v>
      </c>
      <c r="M128" s="131">
        <v>0</v>
      </c>
      <c r="N128" s="131">
        <v>0</v>
      </c>
      <c r="O128" s="131">
        <v>0</v>
      </c>
      <c r="P128" s="131">
        <v>0</v>
      </c>
      <c r="Q128" s="131">
        <v>0</v>
      </c>
      <c r="R128" s="131">
        <v>0</v>
      </c>
      <c r="S128" s="131">
        <v>0</v>
      </c>
      <c r="T128" s="131">
        <v>0</v>
      </c>
      <c r="U128" s="131">
        <v>0</v>
      </c>
      <c r="V128" s="131">
        <v>0</v>
      </c>
      <c r="W128" s="131">
        <v>0</v>
      </c>
      <c r="X128" s="131">
        <v>0</v>
      </c>
      <c r="Y128" s="131">
        <v>0</v>
      </c>
      <c r="Z128" s="131">
        <v>0</v>
      </c>
      <c r="AA128" s="131">
        <v>0</v>
      </c>
      <c r="AB128" s="131">
        <v>0</v>
      </c>
      <c r="AC128" s="131">
        <v>0</v>
      </c>
      <c r="AD128" s="131">
        <v>0</v>
      </c>
      <c r="AE128" s="131">
        <v>0</v>
      </c>
      <c r="AF128" s="131">
        <v>0</v>
      </c>
      <c r="AG128" s="131">
        <v>0</v>
      </c>
      <c r="AH128" s="131">
        <v>0</v>
      </c>
      <c r="AI128" s="131">
        <v>0</v>
      </c>
      <c r="AJ128" s="131">
        <v>0</v>
      </c>
      <c r="AK128" s="131">
        <v>0</v>
      </c>
      <c r="AL128" s="131">
        <v>0</v>
      </c>
      <c r="AM128" s="131">
        <v>0</v>
      </c>
      <c r="AN128" s="131">
        <v>0</v>
      </c>
      <c r="AO128" s="131">
        <v>0</v>
      </c>
      <c r="AP128" s="131">
        <v>0</v>
      </c>
      <c r="AQ128" s="131">
        <v>0</v>
      </c>
      <c r="AR128" s="131">
        <v>0</v>
      </c>
      <c r="AS128" s="131">
        <v>0</v>
      </c>
      <c r="AT128" s="131">
        <v>0</v>
      </c>
      <c r="AU128" s="131">
        <v>0</v>
      </c>
      <c r="AV128" s="131">
        <v>0</v>
      </c>
      <c r="AW128" s="131">
        <v>0</v>
      </c>
      <c r="AX128" s="131">
        <v>0</v>
      </c>
      <c r="AY128" s="131">
        <v>0</v>
      </c>
      <c r="AZ128" s="131">
        <v>0</v>
      </c>
      <c r="BA128" s="131">
        <v>0</v>
      </c>
      <c r="BB128" s="131">
        <v>0</v>
      </c>
      <c r="BC128" s="131">
        <v>0</v>
      </c>
      <c r="BD128" s="131">
        <v>0</v>
      </c>
      <c r="BE128" s="131">
        <v>0</v>
      </c>
      <c r="BF128" s="131">
        <v>0</v>
      </c>
      <c r="BG128" s="131">
        <v>0</v>
      </c>
      <c r="BH128" s="131">
        <v>0</v>
      </c>
      <c r="BI128" s="131">
        <v>0</v>
      </c>
      <c r="BJ128" s="131">
        <v>0</v>
      </c>
      <c r="BK128" s="131">
        <v>0</v>
      </c>
      <c r="BL128" s="131">
        <v>0</v>
      </c>
      <c r="BM128" s="131">
        <v>0</v>
      </c>
      <c r="BN128" s="131">
        <v>0</v>
      </c>
    </row>
    <row r="129" spans="3:66" x14ac:dyDescent="0.35">
      <c r="C129" s="6"/>
      <c r="D129" s="6"/>
      <c r="E129" s="3" t="s">
        <v>86</v>
      </c>
      <c r="G129" s="36">
        <f t="shared" ref="G129:AL129" si="44">SUM(G124:G128)</f>
        <v>0</v>
      </c>
      <c r="H129" s="36">
        <f t="shared" si="44"/>
        <v>0</v>
      </c>
      <c r="I129" s="36">
        <f t="shared" si="44"/>
        <v>0</v>
      </c>
      <c r="J129" s="36">
        <f t="shared" si="44"/>
        <v>0</v>
      </c>
      <c r="K129" s="36">
        <f t="shared" si="44"/>
        <v>0</v>
      </c>
      <c r="L129" s="36">
        <f t="shared" si="44"/>
        <v>0</v>
      </c>
      <c r="M129" s="36">
        <f t="shared" si="44"/>
        <v>0</v>
      </c>
      <c r="N129" s="36">
        <f t="shared" si="44"/>
        <v>0</v>
      </c>
      <c r="O129" s="36">
        <f t="shared" si="44"/>
        <v>0</v>
      </c>
      <c r="P129" s="36">
        <f t="shared" si="44"/>
        <v>0</v>
      </c>
      <c r="Q129" s="36">
        <f t="shared" si="44"/>
        <v>0</v>
      </c>
      <c r="R129" s="36">
        <f t="shared" si="44"/>
        <v>0</v>
      </c>
      <c r="S129" s="36">
        <f t="shared" si="44"/>
        <v>0</v>
      </c>
      <c r="T129" s="36">
        <f t="shared" si="44"/>
        <v>0</v>
      </c>
      <c r="U129" s="36">
        <f t="shared" si="44"/>
        <v>0</v>
      </c>
      <c r="V129" s="36">
        <f t="shared" si="44"/>
        <v>0</v>
      </c>
      <c r="W129" s="36">
        <f t="shared" si="44"/>
        <v>0</v>
      </c>
      <c r="X129" s="36">
        <f t="shared" si="44"/>
        <v>0</v>
      </c>
      <c r="Y129" s="36">
        <f t="shared" si="44"/>
        <v>0</v>
      </c>
      <c r="Z129" s="36">
        <f t="shared" si="44"/>
        <v>0</v>
      </c>
      <c r="AA129" s="36">
        <f t="shared" si="44"/>
        <v>0</v>
      </c>
      <c r="AB129" s="36">
        <f t="shared" si="44"/>
        <v>0</v>
      </c>
      <c r="AC129" s="36">
        <f t="shared" si="44"/>
        <v>0</v>
      </c>
      <c r="AD129" s="36">
        <f t="shared" si="44"/>
        <v>0</v>
      </c>
      <c r="AE129" s="36">
        <f t="shared" si="44"/>
        <v>0</v>
      </c>
      <c r="AF129" s="36">
        <f t="shared" si="44"/>
        <v>0</v>
      </c>
      <c r="AG129" s="36">
        <f t="shared" si="44"/>
        <v>0</v>
      </c>
      <c r="AH129" s="36">
        <f t="shared" si="44"/>
        <v>0</v>
      </c>
      <c r="AI129" s="36">
        <f t="shared" si="44"/>
        <v>0</v>
      </c>
      <c r="AJ129" s="36">
        <f t="shared" si="44"/>
        <v>0</v>
      </c>
      <c r="AK129" s="36">
        <f t="shared" si="44"/>
        <v>0</v>
      </c>
      <c r="AL129" s="36">
        <f t="shared" si="44"/>
        <v>0</v>
      </c>
      <c r="AM129" s="36">
        <f t="shared" ref="AM129:BN129" si="45">SUM(AM124:AM128)</f>
        <v>0</v>
      </c>
      <c r="AN129" s="36">
        <f t="shared" si="45"/>
        <v>0</v>
      </c>
      <c r="AO129" s="36">
        <f t="shared" si="45"/>
        <v>0</v>
      </c>
      <c r="AP129" s="36">
        <f t="shared" si="45"/>
        <v>0</v>
      </c>
      <c r="AQ129" s="36">
        <f t="shared" si="45"/>
        <v>0</v>
      </c>
      <c r="AR129" s="36">
        <f t="shared" si="45"/>
        <v>0</v>
      </c>
      <c r="AS129" s="36">
        <f t="shared" si="45"/>
        <v>0</v>
      </c>
      <c r="AT129" s="36">
        <f t="shared" si="45"/>
        <v>0</v>
      </c>
      <c r="AU129" s="36">
        <f t="shared" si="45"/>
        <v>0</v>
      </c>
      <c r="AV129" s="36">
        <f t="shared" si="45"/>
        <v>0</v>
      </c>
      <c r="AW129" s="36">
        <f t="shared" si="45"/>
        <v>0</v>
      </c>
      <c r="AX129" s="36">
        <f t="shared" si="45"/>
        <v>0</v>
      </c>
      <c r="AY129" s="36">
        <f t="shared" si="45"/>
        <v>0</v>
      </c>
      <c r="AZ129" s="36">
        <f t="shared" si="45"/>
        <v>0</v>
      </c>
      <c r="BA129" s="36">
        <f t="shared" si="45"/>
        <v>0</v>
      </c>
      <c r="BB129" s="36">
        <f t="shared" si="45"/>
        <v>0</v>
      </c>
      <c r="BC129" s="36">
        <f t="shared" si="45"/>
        <v>0</v>
      </c>
      <c r="BD129" s="36">
        <f t="shared" si="45"/>
        <v>0</v>
      </c>
      <c r="BE129" s="36">
        <f t="shared" si="45"/>
        <v>0</v>
      </c>
      <c r="BF129" s="36">
        <f t="shared" si="45"/>
        <v>0</v>
      </c>
      <c r="BG129" s="36">
        <f t="shared" si="45"/>
        <v>0</v>
      </c>
      <c r="BH129" s="36">
        <f t="shared" si="45"/>
        <v>0</v>
      </c>
      <c r="BI129" s="36">
        <f t="shared" si="45"/>
        <v>0</v>
      </c>
      <c r="BJ129" s="36">
        <f t="shared" si="45"/>
        <v>0</v>
      </c>
      <c r="BK129" s="36">
        <f t="shared" si="45"/>
        <v>0</v>
      </c>
      <c r="BL129" s="36">
        <f t="shared" si="45"/>
        <v>0</v>
      </c>
      <c r="BM129" s="36">
        <f t="shared" si="45"/>
        <v>0</v>
      </c>
      <c r="BN129" s="36">
        <f t="shared" si="45"/>
        <v>0</v>
      </c>
    </row>
    <row r="130" spans="3:66" s="81" customFormat="1" x14ac:dyDescent="0.35">
      <c r="C130" s="56"/>
      <c r="D130" s="56"/>
      <c r="E130" s="5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row>
    <row r="131" spans="3:66" x14ac:dyDescent="0.35">
      <c r="C131" s="6"/>
      <c r="D131" s="6"/>
      <c r="E131" s="54" t="s">
        <v>165</v>
      </c>
      <c r="G131" s="131">
        <v>0</v>
      </c>
      <c r="H131" s="131">
        <v>0</v>
      </c>
      <c r="I131" s="131">
        <v>0</v>
      </c>
      <c r="J131" s="131">
        <v>0</v>
      </c>
      <c r="K131" s="131">
        <v>0</v>
      </c>
      <c r="L131" s="131">
        <v>0</v>
      </c>
      <c r="M131" s="131">
        <v>0</v>
      </c>
      <c r="N131" s="131">
        <v>0</v>
      </c>
      <c r="O131" s="131">
        <v>0</v>
      </c>
      <c r="P131" s="131">
        <v>0</v>
      </c>
      <c r="Q131" s="131">
        <v>0</v>
      </c>
      <c r="R131" s="131">
        <v>0</v>
      </c>
      <c r="S131" s="131">
        <v>0</v>
      </c>
      <c r="T131" s="131">
        <v>0</v>
      </c>
      <c r="U131" s="131">
        <v>0</v>
      </c>
      <c r="V131" s="131">
        <v>0</v>
      </c>
      <c r="W131" s="131">
        <v>0</v>
      </c>
      <c r="X131" s="131">
        <v>0</v>
      </c>
      <c r="Y131" s="131">
        <v>0</v>
      </c>
      <c r="Z131" s="131">
        <v>0</v>
      </c>
      <c r="AA131" s="131">
        <v>0</v>
      </c>
      <c r="AB131" s="131">
        <v>0</v>
      </c>
      <c r="AC131" s="131">
        <v>0</v>
      </c>
      <c r="AD131" s="131">
        <v>0</v>
      </c>
      <c r="AE131" s="131">
        <v>0</v>
      </c>
      <c r="AF131" s="131">
        <v>0</v>
      </c>
      <c r="AG131" s="131">
        <v>0</v>
      </c>
      <c r="AH131" s="131">
        <v>0</v>
      </c>
      <c r="AI131" s="131">
        <v>0</v>
      </c>
      <c r="AJ131" s="131">
        <v>0</v>
      </c>
      <c r="AK131" s="131">
        <v>0</v>
      </c>
      <c r="AL131" s="131">
        <v>0</v>
      </c>
      <c r="AM131" s="131">
        <v>0</v>
      </c>
      <c r="AN131" s="131">
        <v>0</v>
      </c>
      <c r="AO131" s="131">
        <v>0</v>
      </c>
      <c r="AP131" s="131">
        <v>0</v>
      </c>
      <c r="AQ131" s="131">
        <v>0</v>
      </c>
      <c r="AR131" s="131">
        <v>0</v>
      </c>
      <c r="AS131" s="131">
        <v>0</v>
      </c>
      <c r="AT131" s="131">
        <v>0</v>
      </c>
      <c r="AU131" s="131">
        <v>0</v>
      </c>
      <c r="AV131" s="131">
        <v>0</v>
      </c>
      <c r="AW131" s="131">
        <v>0</v>
      </c>
      <c r="AX131" s="131">
        <v>0</v>
      </c>
      <c r="AY131" s="131">
        <v>0</v>
      </c>
      <c r="AZ131" s="131">
        <v>0</v>
      </c>
      <c r="BA131" s="131">
        <v>0</v>
      </c>
      <c r="BB131" s="131">
        <v>0</v>
      </c>
      <c r="BC131" s="131">
        <v>0</v>
      </c>
      <c r="BD131" s="131">
        <v>0</v>
      </c>
      <c r="BE131" s="131">
        <v>0</v>
      </c>
      <c r="BF131" s="131">
        <v>0</v>
      </c>
      <c r="BG131" s="131">
        <v>0</v>
      </c>
      <c r="BH131" s="131">
        <v>0</v>
      </c>
      <c r="BI131" s="131">
        <v>0</v>
      </c>
      <c r="BJ131" s="131">
        <v>0</v>
      </c>
      <c r="BK131" s="131">
        <v>0</v>
      </c>
      <c r="BL131" s="131">
        <v>0</v>
      </c>
      <c r="BM131" s="131">
        <v>0</v>
      </c>
      <c r="BN131" s="131">
        <v>0</v>
      </c>
    </row>
    <row r="132" spans="3:66" x14ac:dyDescent="0.35">
      <c r="C132" s="6"/>
      <c r="D132" s="6"/>
      <c r="E132" s="54" t="s">
        <v>161</v>
      </c>
      <c r="G132" s="131">
        <v>0</v>
      </c>
      <c r="H132" s="131">
        <v>0</v>
      </c>
      <c r="I132" s="131">
        <v>0</v>
      </c>
      <c r="J132" s="131">
        <v>0</v>
      </c>
      <c r="K132" s="131">
        <v>0</v>
      </c>
      <c r="L132" s="131">
        <v>0</v>
      </c>
      <c r="M132" s="131">
        <v>0</v>
      </c>
      <c r="N132" s="131">
        <v>0</v>
      </c>
      <c r="O132" s="131">
        <v>0</v>
      </c>
      <c r="P132" s="131">
        <v>0</v>
      </c>
      <c r="Q132" s="131">
        <v>0</v>
      </c>
      <c r="R132" s="131">
        <v>0</v>
      </c>
      <c r="S132" s="131">
        <v>0</v>
      </c>
      <c r="T132" s="131">
        <v>0</v>
      </c>
      <c r="U132" s="131">
        <v>0</v>
      </c>
      <c r="V132" s="131">
        <v>0</v>
      </c>
      <c r="W132" s="131">
        <v>0</v>
      </c>
      <c r="X132" s="131">
        <v>0</v>
      </c>
      <c r="Y132" s="131">
        <v>0</v>
      </c>
      <c r="Z132" s="131">
        <v>0</v>
      </c>
      <c r="AA132" s="131">
        <v>0</v>
      </c>
      <c r="AB132" s="131">
        <v>0</v>
      </c>
      <c r="AC132" s="131">
        <v>0</v>
      </c>
      <c r="AD132" s="131">
        <v>0</v>
      </c>
      <c r="AE132" s="131">
        <v>0</v>
      </c>
      <c r="AF132" s="131">
        <v>0</v>
      </c>
      <c r="AG132" s="131">
        <v>0</v>
      </c>
      <c r="AH132" s="131">
        <v>0</v>
      </c>
      <c r="AI132" s="131">
        <v>0</v>
      </c>
      <c r="AJ132" s="131">
        <v>0</v>
      </c>
      <c r="AK132" s="131">
        <v>0</v>
      </c>
      <c r="AL132" s="131">
        <v>0</v>
      </c>
      <c r="AM132" s="131">
        <v>0</v>
      </c>
      <c r="AN132" s="131">
        <v>0</v>
      </c>
      <c r="AO132" s="131">
        <v>0</v>
      </c>
      <c r="AP132" s="131">
        <v>0</v>
      </c>
      <c r="AQ132" s="131">
        <v>0</v>
      </c>
      <c r="AR132" s="131">
        <v>0</v>
      </c>
      <c r="AS132" s="131">
        <v>0</v>
      </c>
      <c r="AT132" s="131">
        <v>0</v>
      </c>
      <c r="AU132" s="131">
        <v>0</v>
      </c>
      <c r="AV132" s="131">
        <v>0</v>
      </c>
      <c r="AW132" s="131">
        <v>0</v>
      </c>
      <c r="AX132" s="131">
        <v>0</v>
      </c>
      <c r="AY132" s="131">
        <v>0</v>
      </c>
      <c r="AZ132" s="131">
        <v>0</v>
      </c>
      <c r="BA132" s="131">
        <v>0</v>
      </c>
      <c r="BB132" s="131">
        <v>0</v>
      </c>
      <c r="BC132" s="131">
        <v>0</v>
      </c>
      <c r="BD132" s="131">
        <v>0</v>
      </c>
      <c r="BE132" s="131">
        <v>0</v>
      </c>
      <c r="BF132" s="131">
        <v>0</v>
      </c>
      <c r="BG132" s="131">
        <v>0</v>
      </c>
      <c r="BH132" s="131">
        <v>0</v>
      </c>
      <c r="BI132" s="131">
        <v>0</v>
      </c>
      <c r="BJ132" s="131">
        <v>0</v>
      </c>
      <c r="BK132" s="131">
        <v>0</v>
      </c>
      <c r="BL132" s="131">
        <v>0</v>
      </c>
      <c r="BM132" s="131">
        <v>0</v>
      </c>
      <c r="BN132" s="131">
        <v>0</v>
      </c>
    </row>
    <row r="133" spans="3:66" x14ac:dyDescent="0.35">
      <c r="C133" s="6"/>
      <c r="D133" s="6"/>
      <c r="E133" s="54" t="s">
        <v>162</v>
      </c>
      <c r="G133" s="131"/>
      <c r="H133" s="131">
        <v>0</v>
      </c>
      <c r="I133" s="131">
        <v>0</v>
      </c>
      <c r="J133" s="131">
        <v>0</v>
      </c>
      <c r="K133" s="131">
        <v>0</v>
      </c>
      <c r="L133" s="131">
        <v>0</v>
      </c>
      <c r="M133" s="131">
        <v>0</v>
      </c>
      <c r="N133" s="131">
        <v>0</v>
      </c>
      <c r="O133" s="131">
        <v>0</v>
      </c>
      <c r="P133" s="131">
        <v>0</v>
      </c>
      <c r="Q133" s="131">
        <v>0</v>
      </c>
      <c r="R133" s="131">
        <v>0</v>
      </c>
      <c r="S133" s="131">
        <v>0</v>
      </c>
      <c r="T133" s="131">
        <v>0</v>
      </c>
      <c r="U133" s="131">
        <v>0</v>
      </c>
      <c r="V133" s="131">
        <v>0</v>
      </c>
      <c r="W133" s="131">
        <v>0</v>
      </c>
      <c r="X133" s="131">
        <v>0</v>
      </c>
      <c r="Y133" s="131">
        <v>0</v>
      </c>
      <c r="Z133" s="131">
        <v>0</v>
      </c>
      <c r="AA133" s="131">
        <v>0</v>
      </c>
      <c r="AB133" s="131">
        <v>0</v>
      </c>
      <c r="AC133" s="131">
        <v>0</v>
      </c>
      <c r="AD133" s="131">
        <v>0</v>
      </c>
      <c r="AE133" s="131">
        <v>0</v>
      </c>
      <c r="AF133" s="131">
        <v>0</v>
      </c>
      <c r="AG133" s="131">
        <v>0</v>
      </c>
      <c r="AH133" s="131">
        <v>0</v>
      </c>
      <c r="AI133" s="131">
        <v>0</v>
      </c>
      <c r="AJ133" s="131">
        <v>0</v>
      </c>
      <c r="AK133" s="131">
        <v>0</v>
      </c>
      <c r="AL133" s="131">
        <v>0</v>
      </c>
      <c r="AM133" s="131">
        <v>0</v>
      </c>
      <c r="AN133" s="131">
        <v>0</v>
      </c>
      <c r="AO133" s="131">
        <v>0</v>
      </c>
      <c r="AP133" s="131">
        <v>0</v>
      </c>
      <c r="AQ133" s="131">
        <v>0</v>
      </c>
      <c r="AR133" s="131">
        <v>0</v>
      </c>
      <c r="AS133" s="131">
        <v>0</v>
      </c>
      <c r="AT133" s="131">
        <v>0</v>
      </c>
      <c r="AU133" s="131">
        <v>0</v>
      </c>
      <c r="AV133" s="131">
        <v>0</v>
      </c>
      <c r="AW133" s="131">
        <v>0</v>
      </c>
      <c r="AX133" s="131">
        <v>0</v>
      </c>
      <c r="AY133" s="131">
        <v>0</v>
      </c>
      <c r="AZ133" s="131">
        <v>0</v>
      </c>
      <c r="BA133" s="131">
        <v>0</v>
      </c>
      <c r="BB133" s="131">
        <v>0</v>
      </c>
      <c r="BC133" s="131">
        <v>0</v>
      </c>
      <c r="BD133" s="131">
        <v>0</v>
      </c>
      <c r="BE133" s="131">
        <v>0</v>
      </c>
      <c r="BF133" s="131">
        <v>0</v>
      </c>
      <c r="BG133" s="131">
        <v>0</v>
      </c>
      <c r="BH133" s="131">
        <v>0</v>
      </c>
      <c r="BI133" s="131">
        <v>0</v>
      </c>
      <c r="BJ133" s="131">
        <v>0</v>
      </c>
      <c r="BK133" s="131">
        <v>0</v>
      </c>
      <c r="BL133" s="131">
        <v>0</v>
      </c>
      <c r="BM133" s="131">
        <v>0</v>
      </c>
      <c r="BN133" s="131">
        <v>0</v>
      </c>
    </row>
    <row r="134" spans="3:66" x14ac:dyDescent="0.35">
      <c r="C134" s="6"/>
      <c r="D134" s="6"/>
      <c r="E134" s="54" t="s">
        <v>163</v>
      </c>
      <c r="G134" s="131">
        <v>0</v>
      </c>
      <c r="H134" s="131">
        <v>0</v>
      </c>
      <c r="I134" s="131">
        <v>0</v>
      </c>
      <c r="J134" s="131">
        <v>0</v>
      </c>
      <c r="K134" s="131">
        <v>0</v>
      </c>
      <c r="L134" s="131">
        <v>0</v>
      </c>
      <c r="M134" s="131">
        <v>0</v>
      </c>
      <c r="N134" s="131">
        <v>0</v>
      </c>
      <c r="O134" s="131">
        <v>0</v>
      </c>
      <c r="P134" s="131">
        <v>0</v>
      </c>
      <c r="Q134" s="131">
        <v>0</v>
      </c>
      <c r="R134" s="131">
        <v>0</v>
      </c>
      <c r="S134" s="131">
        <v>0</v>
      </c>
      <c r="T134" s="131">
        <v>0</v>
      </c>
      <c r="U134" s="131">
        <v>0</v>
      </c>
      <c r="V134" s="131">
        <v>0</v>
      </c>
      <c r="W134" s="131">
        <v>0</v>
      </c>
      <c r="X134" s="131">
        <v>0</v>
      </c>
      <c r="Y134" s="131">
        <v>0</v>
      </c>
      <c r="Z134" s="131">
        <v>0</v>
      </c>
      <c r="AA134" s="131">
        <v>0</v>
      </c>
      <c r="AB134" s="131">
        <v>0</v>
      </c>
      <c r="AC134" s="131">
        <v>0</v>
      </c>
      <c r="AD134" s="131">
        <v>0</v>
      </c>
      <c r="AE134" s="131">
        <v>0</v>
      </c>
      <c r="AF134" s="131">
        <v>0</v>
      </c>
      <c r="AG134" s="131">
        <v>0</v>
      </c>
      <c r="AH134" s="131">
        <v>0</v>
      </c>
      <c r="AI134" s="131">
        <v>0</v>
      </c>
      <c r="AJ134" s="131">
        <v>0</v>
      </c>
      <c r="AK134" s="131">
        <v>0</v>
      </c>
      <c r="AL134" s="131">
        <v>0</v>
      </c>
      <c r="AM134" s="131">
        <v>0</v>
      </c>
      <c r="AN134" s="131">
        <v>0</v>
      </c>
      <c r="AO134" s="131">
        <v>0</v>
      </c>
      <c r="AP134" s="131">
        <v>0</v>
      </c>
      <c r="AQ134" s="131">
        <v>0</v>
      </c>
      <c r="AR134" s="131">
        <v>0</v>
      </c>
      <c r="AS134" s="131">
        <v>0</v>
      </c>
      <c r="AT134" s="131">
        <v>0</v>
      </c>
      <c r="AU134" s="131">
        <v>0</v>
      </c>
      <c r="AV134" s="131">
        <v>0</v>
      </c>
      <c r="AW134" s="131">
        <v>0</v>
      </c>
      <c r="AX134" s="131">
        <v>0</v>
      </c>
      <c r="AY134" s="131">
        <v>0</v>
      </c>
      <c r="AZ134" s="131">
        <v>0</v>
      </c>
      <c r="BA134" s="131">
        <v>0</v>
      </c>
      <c r="BB134" s="131">
        <v>0</v>
      </c>
      <c r="BC134" s="131">
        <v>0</v>
      </c>
      <c r="BD134" s="131">
        <v>0</v>
      </c>
      <c r="BE134" s="131">
        <v>0</v>
      </c>
      <c r="BF134" s="131">
        <v>0</v>
      </c>
      <c r="BG134" s="131">
        <v>0</v>
      </c>
      <c r="BH134" s="131">
        <v>0</v>
      </c>
      <c r="BI134" s="131">
        <v>0</v>
      </c>
      <c r="BJ134" s="131">
        <v>0</v>
      </c>
      <c r="BK134" s="131">
        <v>0</v>
      </c>
      <c r="BL134" s="131">
        <v>0</v>
      </c>
      <c r="BM134" s="131">
        <v>0</v>
      </c>
      <c r="BN134" s="131">
        <v>0</v>
      </c>
    </row>
    <row r="135" spans="3:66" x14ac:dyDescent="0.35">
      <c r="C135" s="6"/>
      <c r="D135" s="6"/>
      <c r="E135" s="54" t="s">
        <v>164</v>
      </c>
      <c r="G135" s="131">
        <v>0</v>
      </c>
      <c r="H135" s="131">
        <v>0</v>
      </c>
      <c r="I135" s="131">
        <v>0</v>
      </c>
      <c r="J135" s="131">
        <v>0</v>
      </c>
      <c r="K135" s="131">
        <v>0</v>
      </c>
      <c r="L135" s="131">
        <v>0</v>
      </c>
      <c r="M135" s="131">
        <v>0</v>
      </c>
      <c r="N135" s="131">
        <v>0</v>
      </c>
      <c r="O135" s="131">
        <v>0</v>
      </c>
      <c r="P135" s="131">
        <v>0</v>
      </c>
      <c r="Q135" s="131">
        <v>0</v>
      </c>
      <c r="R135" s="131">
        <v>0</v>
      </c>
      <c r="S135" s="131">
        <v>0</v>
      </c>
      <c r="T135" s="131">
        <v>0</v>
      </c>
      <c r="U135" s="131">
        <v>0</v>
      </c>
      <c r="V135" s="131">
        <v>0</v>
      </c>
      <c r="W135" s="131">
        <v>0</v>
      </c>
      <c r="X135" s="131">
        <v>0</v>
      </c>
      <c r="Y135" s="131">
        <v>0</v>
      </c>
      <c r="Z135" s="131">
        <v>0</v>
      </c>
      <c r="AA135" s="131">
        <v>0</v>
      </c>
      <c r="AB135" s="131">
        <v>0</v>
      </c>
      <c r="AC135" s="131">
        <v>0</v>
      </c>
      <c r="AD135" s="131">
        <v>0</v>
      </c>
      <c r="AE135" s="131">
        <v>0</v>
      </c>
      <c r="AF135" s="131">
        <v>0</v>
      </c>
      <c r="AG135" s="131">
        <v>0</v>
      </c>
      <c r="AH135" s="131">
        <v>0</v>
      </c>
      <c r="AI135" s="131">
        <v>0</v>
      </c>
      <c r="AJ135" s="131">
        <v>0</v>
      </c>
      <c r="AK135" s="131">
        <v>0</v>
      </c>
      <c r="AL135" s="131">
        <v>0</v>
      </c>
      <c r="AM135" s="131">
        <v>0</v>
      </c>
      <c r="AN135" s="131">
        <v>0</v>
      </c>
      <c r="AO135" s="131">
        <v>0</v>
      </c>
      <c r="AP135" s="131">
        <v>0</v>
      </c>
      <c r="AQ135" s="131">
        <v>0</v>
      </c>
      <c r="AR135" s="131">
        <v>0</v>
      </c>
      <c r="AS135" s="131">
        <v>0</v>
      </c>
      <c r="AT135" s="131">
        <v>0</v>
      </c>
      <c r="AU135" s="131">
        <v>0</v>
      </c>
      <c r="AV135" s="131">
        <v>0</v>
      </c>
      <c r="AW135" s="131">
        <v>0</v>
      </c>
      <c r="AX135" s="131">
        <v>0</v>
      </c>
      <c r="AY135" s="131">
        <v>0</v>
      </c>
      <c r="AZ135" s="131">
        <v>0</v>
      </c>
      <c r="BA135" s="131">
        <v>0</v>
      </c>
      <c r="BB135" s="131">
        <v>0</v>
      </c>
      <c r="BC135" s="131">
        <v>0</v>
      </c>
      <c r="BD135" s="131">
        <v>0</v>
      </c>
      <c r="BE135" s="131">
        <v>0</v>
      </c>
      <c r="BF135" s="131">
        <v>0</v>
      </c>
      <c r="BG135" s="131">
        <v>0</v>
      </c>
      <c r="BH135" s="131">
        <v>0</v>
      </c>
      <c r="BI135" s="131">
        <v>0</v>
      </c>
      <c r="BJ135" s="131">
        <v>0</v>
      </c>
      <c r="BK135" s="131">
        <v>0</v>
      </c>
      <c r="BL135" s="131">
        <v>0</v>
      </c>
      <c r="BM135" s="131">
        <v>0</v>
      </c>
      <c r="BN135" s="131">
        <v>0</v>
      </c>
    </row>
    <row r="136" spans="3:66" x14ac:dyDescent="0.35">
      <c r="C136" s="6"/>
      <c r="D136" s="6"/>
      <c r="E136" s="3" t="s">
        <v>87</v>
      </c>
      <c r="G136" s="36">
        <f t="shared" ref="G136:AL136" si="46">SUM(G131:G135)</f>
        <v>0</v>
      </c>
      <c r="H136" s="36">
        <f t="shared" si="46"/>
        <v>0</v>
      </c>
      <c r="I136" s="36">
        <f t="shared" si="46"/>
        <v>0</v>
      </c>
      <c r="J136" s="36">
        <f t="shared" si="46"/>
        <v>0</v>
      </c>
      <c r="K136" s="36">
        <f t="shared" si="46"/>
        <v>0</v>
      </c>
      <c r="L136" s="36">
        <f t="shared" si="46"/>
        <v>0</v>
      </c>
      <c r="M136" s="36">
        <f t="shared" si="46"/>
        <v>0</v>
      </c>
      <c r="N136" s="36">
        <f t="shared" si="46"/>
        <v>0</v>
      </c>
      <c r="O136" s="36">
        <f t="shared" si="46"/>
        <v>0</v>
      </c>
      <c r="P136" s="36">
        <f t="shared" si="46"/>
        <v>0</v>
      </c>
      <c r="Q136" s="36">
        <f t="shared" si="46"/>
        <v>0</v>
      </c>
      <c r="R136" s="36">
        <f t="shared" si="46"/>
        <v>0</v>
      </c>
      <c r="S136" s="36">
        <f t="shared" si="46"/>
        <v>0</v>
      </c>
      <c r="T136" s="36">
        <f t="shared" si="46"/>
        <v>0</v>
      </c>
      <c r="U136" s="36">
        <f t="shared" si="46"/>
        <v>0</v>
      </c>
      <c r="V136" s="36">
        <f t="shared" si="46"/>
        <v>0</v>
      </c>
      <c r="W136" s="36">
        <f t="shared" si="46"/>
        <v>0</v>
      </c>
      <c r="X136" s="36">
        <f t="shared" si="46"/>
        <v>0</v>
      </c>
      <c r="Y136" s="36">
        <f t="shared" si="46"/>
        <v>0</v>
      </c>
      <c r="Z136" s="36">
        <f t="shared" si="46"/>
        <v>0</v>
      </c>
      <c r="AA136" s="36">
        <f t="shared" si="46"/>
        <v>0</v>
      </c>
      <c r="AB136" s="36">
        <f t="shared" si="46"/>
        <v>0</v>
      </c>
      <c r="AC136" s="36">
        <f t="shared" si="46"/>
        <v>0</v>
      </c>
      <c r="AD136" s="36">
        <f t="shared" si="46"/>
        <v>0</v>
      </c>
      <c r="AE136" s="36">
        <f t="shared" si="46"/>
        <v>0</v>
      </c>
      <c r="AF136" s="36">
        <f t="shared" si="46"/>
        <v>0</v>
      </c>
      <c r="AG136" s="36">
        <f t="shared" si="46"/>
        <v>0</v>
      </c>
      <c r="AH136" s="36">
        <f t="shared" si="46"/>
        <v>0</v>
      </c>
      <c r="AI136" s="36">
        <f t="shared" si="46"/>
        <v>0</v>
      </c>
      <c r="AJ136" s="36">
        <f t="shared" si="46"/>
        <v>0</v>
      </c>
      <c r="AK136" s="36">
        <f t="shared" si="46"/>
        <v>0</v>
      </c>
      <c r="AL136" s="36">
        <f t="shared" si="46"/>
        <v>0</v>
      </c>
      <c r="AM136" s="36">
        <f t="shared" ref="AM136:BN136" si="47">SUM(AM131:AM135)</f>
        <v>0</v>
      </c>
      <c r="AN136" s="36">
        <f t="shared" si="47"/>
        <v>0</v>
      </c>
      <c r="AO136" s="36">
        <f t="shared" si="47"/>
        <v>0</v>
      </c>
      <c r="AP136" s="36">
        <f t="shared" si="47"/>
        <v>0</v>
      </c>
      <c r="AQ136" s="36">
        <f t="shared" si="47"/>
        <v>0</v>
      </c>
      <c r="AR136" s="36">
        <f t="shared" si="47"/>
        <v>0</v>
      </c>
      <c r="AS136" s="36">
        <f t="shared" si="47"/>
        <v>0</v>
      </c>
      <c r="AT136" s="36">
        <f t="shared" si="47"/>
        <v>0</v>
      </c>
      <c r="AU136" s="36">
        <f t="shared" si="47"/>
        <v>0</v>
      </c>
      <c r="AV136" s="36">
        <f t="shared" si="47"/>
        <v>0</v>
      </c>
      <c r="AW136" s="36">
        <f t="shared" si="47"/>
        <v>0</v>
      </c>
      <c r="AX136" s="36">
        <f t="shared" si="47"/>
        <v>0</v>
      </c>
      <c r="AY136" s="36">
        <f t="shared" si="47"/>
        <v>0</v>
      </c>
      <c r="AZ136" s="36">
        <f t="shared" si="47"/>
        <v>0</v>
      </c>
      <c r="BA136" s="36">
        <f t="shared" si="47"/>
        <v>0</v>
      </c>
      <c r="BB136" s="36">
        <f t="shared" si="47"/>
        <v>0</v>
      </c>
      <c r="BC136" s="36">
        <f t="shared" si="47"/>
        <v>0</v>
      </c>
      <c r="BD136" s="36">
        <f t="shared" si="47"/>
        <v>0</v>
      </c>
      <c r="BE136" s="36">
        <f t="shared" si="47"/>
        <v>0</v>
      </c>
      <c r="BF136" s="36">
        <f t="shared" si="47"/>
        <v>0</v>
      </c>
      <c r="BG136" s="36">
        <f t="shared" si="47"/>
        <v>0</v>
      </c>
      <c r="BH136" s="36">
        <f t="shared" si="47"/>
        <v>0</v>
      </c>
      <c r="BI136" s="36">
        <f t="shared" si="47"/>
        <v>0</v>
      </c>
      <c r="BJ136" s="36">
        <f t="shared" si="47"/>
        <v>0</v>
      </c>
      <c r="BK136" s="36">
        <f t="shared" si="47"/>
        <v>0</v>
      </c>
      <c r="BL136" s="36">
        <f t="shared" si="47"/>
        <v>0</v>
      </c>
      <c r="BM136" s="36">
        <f t="shared" si="47"/>
        <v>0</v>
      </c>
      <c r="BN136" s="36">
        <f t="shared" si="47"/>
        <v>0</v>
      </c>
    </row>
    <row r="137" spans="3:66" s="81" customFormat="1" x14ac:dyDescent="0.35">
      <c r="C137" s="56"/>
      <c r="D137" s="56"/>
      <c r="E137" s="5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row>
    <row r="138" spans="3:66" x14ac:dyDescent="0.35">
      <c r="C138" s="6"/>
      <c r="D138" s="6"/>
      <c r="E138" s="54" t="s">
        <v>165</v>
      </c>
      <c r="G138" s="131">
        <v>0</v>
      </c>
      <c r="H138" s="131">
        <v>0</v>
      </c>
      <c r="I138" s="131">
        <v>0</v>
      </c>
      <c r="J138" s="131">
        <v>0</v>
      </c>
      <c r="K138" s="131">
        <v>0</v>
      </c>
      <c r="L138" s="131">
        <v>0</v>
      </c>
      <c r="M138" s="131">
        <v>0</v>
      </c>
      <c r="N138" s="131">
        <v>0</v>
      </c>
      <c r="O138" s="131">
        <v>0</v>
      </c>
      <c r="P138" s="131">
        <v>0</v>
      </c>
      <c r="Q138" s="131">
        <v>0</v>
      </c>
      <c r="R138" s="131">
        <v>0</v>
      </c>
      <c r="S138" s="131">
        <v>0</v>
      </c>
      <c r="T138" s="131">
        <v>0</v>
      </c>
      <c r="U138" s="131">
        <v>0</v>
      </c>
      <c r="V138" s="131">
        <v>0</v>
      </c>
      <c r="W138" s="131">
        <v>0</v>
      </c>
      <c r="X138" s="131">
        <v>0</v>
      </c>
      <c r="Y138" s="131">
        <v>0</v>
      </c>
      <c r="Z138" s="131">
        <v>0</v>
      </c>
      <c r="AA138" s="131">
        <v>0</v>
      </c>
      <c r="AB138" s="131">
        <v>0</v>
      </c>
      <c r="AC138" s="131">
        <v>0</v>
      </c>
      <c r="AD138" s="131">
        <v>0</v>
      </c>
      <c r="AE138" s="131">
        <v>0</v>
      </c>
      <c r="AF138" s="131">
        <v>0</v>
      </c>
      <c r="AG138" s="131">
        <v>0</v>
      </c>
      <c r="AH138" s="131">
        <v>0</v>
      </c>
      <c r="AI138" s="131">
        <v>0</v>
      </c>
      <c r="AJ138" s="131">
        <v>0</v>
      </c>
      <c r="AK138" s="131">
        <v>0</v>
      </c>
      <c r="AL138" s="131">
        <v>0</v>
      </c>
      <c r="AM138" s="131">
        <v>0</v>
      </c>
      <c r="AN138" s="131">
        <v>0</v>
      </c>
      <c r="AO138" s="131">
        <v>0</v>
      </c>
      <c r="AP138" s="131">
        <v>0</v>
      </c>
      <c r="AQ138" s="131">
        <v>0</v>
      </c>
      <c r="AR138" s="131">
        <v>0</v>
      </c>
      <c r="AS138" s="131">
        <v>0</v>
      </c>
      <c r="AT138" s="131">
        <v>0</v>
      </c>
      <c r="AU138" s="131">
        <v>0</v>
      </c>
      <c r="AV138" s="131">
        <v>0</v>
      </c>
      <c r="AW138" s="131">
        <v>0</v>
      </c>
      <c r="AX138" s="131">
        <v>0</v>
      </c>
      <c r="AY138" s="131">
        <v>0</v>
      </c>
      <c r="AZ138" s="131">
        <v>0</v>
      </c>
      <c r="BA138" s="131">
        <v>0</v>
      </c>
      <c r="BB138" s="131">
        <v>0</v>
      </c>
      <c r="BC138" s="131">
        <v>0</v>
      </c>
      <c r="BD138" s="131">
        <v>0</v>
      </c>
      <c r="BE138" s="131">
        <v>0</v>
      </c>
      <c r="BF138" s="131">
        <v>0</v>
      </c>
      <c r="BG138" s="131">
        <v>0</v>
      </c>
      <c r="BH138" s="131">
        <v>0</v>
      </c>
      <c r="BI138" s="131">
        <v>0</v>
      </c>
      <c r="BJ138" s="131">
        <v>0</v>
      </c>
      <c r="BK138" s="131">
        <v>0</v>
      </c>
      <c r="BL138" s="131">
        <v>0</v>
      </c>
      <c r="BM138" s="131">
        <v>0</v>
      </c>
      <c r="BN138" s="131">
        <v>0</v>
      </c>
    </row>
    <row r="139" spans="3:66" x14ac:dyDescent="0.35">
      <c r="C139" s="6"/>
      <c r="D139" s="6"/>
      <c r="E139" s="54" t="s">
        <v>161</v>
      </c>
      <c r="G139" s="131">
        <v>0</v>
      </c>
      <c r="H139" s="131">
        <v>0</v>
      </c>
      <c r="I139" s="131">
        <v>0</v>
      </c>
      <c r="J139" s="131">
        <v>0</v>
      </c>
      <c r="K139" s="131">
        <v>0</v>
      </c>
      <c r="L139" s="131">
        <v>0</v>
      </c>
      <c r="M139" s="131">
        <v>0</v>
      </c>
      <c r="N139" s="131">
        <v>0</v>
      </c>
      <c r="O139" s="131">
        <v>0</v>
      </c>
      <c r="P139" s="131">
        <v>0</v>
      </c>
      <c r="Q139" s="131">
        <v>0</v>
      </c>
      <c r="R139" s="131">
        <v>0</v>
      </c>
      <c r="S139" s="131">
        <v>0</v>
      </c>
      <c r="T139" s="131">
        <v>0</v>
      </c>
      <c r="U139" s="131">
        <v>0</v>
      </c>
      <c r="V139" s="131">
        <v>0</v>
      </c>
      <c r="W139" s="131">
        <v>0</v>
      </c>
      <c r="X139" s="131">
        <v>0</v>
      </c>
      <c r="Y139" s="131">
        <v>0</v>
      </c>
      <c r="Z139" s="131">
        <v>0</v>
      </c>
      <c r="AA139" s="131">
        <v>0</v>
      </c>
      <c r="AB139" s="131">
        <v>0</v>
      </c>
      <c r="AC139" s="131">
        <v>0</v>
      </c>
      <c r="AD139" s="131">
        <v>0</v>
      </c>
      <c r="AE139" s="131">
        <v>0</v>
      </c>
      <c r="AF139" s="131">
        <v>0</v>
      </c>
      <c r="AG139" s="131">
        <v>0</v>
      </c>
      <c r="AH139" s="131">
        <v>0</v>
      </c>
      <c r="AI139" s="131">
        <v>0</v>
      </c>
      <c r="AJ139" s="131">
        <v>0</v>
      </c>
      <c r="AK139" s="131">
        <v>0</v>
      </c>
      <c r="AL139" s="131">
        <v>0</v>
      </c>
      <c r="AM139" s="131">
        <v>0</v>
      </c>
      <c r="AN139" s="131">
        <v>0</v>
      </c>
      <c r="AO139" s="131">
        <v>0</v>
      </c>
      <c r="AP139" s="131">
        <v>0</v>
      </c>
      <c r="AQ139" s="131">
        <v>0</v>
      </c>
      <c r="AR139" s="131">
        <v>0</v>
      </c>
      <c r="AS139" s="131">
        <v>0</v>
      </c>
      <c r="AT139" s="131">
        <v>0</v>
      </c>
      <c r="AU139" s="131">
        <v>0</v>
      </c>
      <c r="AV139" s="131">
        <v>0</v>
      </c>
      <c r="AW139" s="131">
        <v>0</v>
      </c>
      <c r="AX139" s="131">
        <v>0</v>
      </c>
      <c r="AY139" s="131">
        <v>0</v>
      </c>
      <c r="AZ139" s="131">
        <v>0</v>
      </c>
      <c r="BA139" s="131">
        <v>0</v>
      </c>
      <c r="BB139" s="131">
        <v>0</v>
      </c>
      <c r="BC139" s="131">
        <v>0</v>
      </c>
      <c r="BD139" s="131">
        <v>0</v>
      </c>
      <c r="BE139" s="131">
        <v>0</v>
      </c>
      <c r="BF139" s="131">
        <v>0</v>
      </c>
      <c r="BG139" s="131">
        <v>0</v>
      </c>
      <c r="BH139" s="131">
        <v>0</v>
      </c>
      <c r="BI139" s="131">
        <v>0</v>
      </c>
      <c r="BJ139" s="131">
        <v>0</v>
      </c>
      <c r="BK139" s="131">
        <v>0</v>
      </c>
      <c r="BL139" s="131">
        <v>0</v>
      </c>
      <c r="BM139" s="131">
        <v>0</v>
      </c>
      <c r="BN139" s="131">
        <v>0</v>
      </c>
    </row>
    <row r="140" spans="3:66" x14ac:dyDescent="0.35">
      <c r="C140" s="6"/>
      <c r="D140" s="6"/>
      <c r="E140" s="54" t="s">
        <v>162</v>
      </c>
      <c r="G140" s="131">
        <v>0</v>
      </c>
      <c r="H140" s="131">
        <v>0</v>
      </c>
      <c r="I140" s="131">
        <v>0</v>
      </c>
      <c r="J140" s="131">
        <v>0</v>
      </c>
      <c r="K140" s="131">
        <v>0</v>
      </c>
      <c r="L140" s="131">
        <v>0</v>
      </c>
      <c r="M140" s="131">
        <v>0</v>
      </c>
      <c r="N140" s="131">
        <v>0</v>
      </c>
      <c r="O140" s="131">
        <v>0</v>
      </c>
      <c r="P140" s="131">
        <v>0</v>
      </c>
      <c r="Q140" s="131">
        <v>0</v>
      </c>
      <c r="R140" s="131">
        <v>0</v>
      </c>
      <c r="S140" s="131">
        <v>0</v>
      </c>
      <c r="T140" s="131">
        <v>0</v>
      </c>
      <c r="U140" s="131">
        <v>0</v>
      </c>
      <c r="V140" s="131">
        <v>0</v>
      </c>
      <c r="W140" s="131">
        <v>0</v>
      </c>
      <c r="X140" s="131">
        <v>0</v>
      </c>
      <c r="Y140" s="131">
        <v>0</v>
      </c>
      <c r="Z140" s="131">
        <v>0</v>
      </c>
      <c r="AA140" s="131">
        <v>0</v>
      </c>
      <c r="AB140" s="131">
        <v>0</v>
      </c>
      <c r="AC140" s="131">
        <v>0</v>
      </c>
      <c r="AD140" s="131">
        <v>0</v>
      </c>
      <c r="AE140" s="131">
        <v>0</v>
      </c>
      <c r="AF140" s="131">
        <v>0</v>
      </c>
      <c r="AG140" s="131">
        <v>0</v>
      </c>
      <c r="AH140" s="131">
        <v>0</v>
      </c>
      <c r="AI140" s="131">
        <v>0</v>
      </c>
      <c r="AJ140" s="131">
        <v>0</v>
      </c>
      <c r="AK140" s="131">
        <v>0</v>
      </c>
      <c r="AL140" s="131">
        <v>0</v>
      </c>
      <c r="AM140" s="131">
        <v>0</v>
      </c>
      <c r="AN140" s="131">
        <v>0</v>
      </c>
      <c r="AO140" s="131">
        <v>0</v>
      </c>
      <c r="AP140" s="131">
        <v>0</v>
      </c>
      <c r="AQ140" s="131">
        <v>0</v>
      </c>
      <c r="AR140" s="131">
        <v>0</v>
      </c>
      <c r="AS140" s="131">
        <v>0</v>
      </c>
      <c r="AT140" s="131">
        <v>0</v>
      </c>
      <c r="AU140" s="131">
        <v>0</v>
      </c>
      <c r="AV140" s="131">
        <v>0</v>
      </c>
      <c r="AW140" s="131">
        <v>0</v>
      </c>
      <c r="AX140" s="131">
        <v>0</v>
      </c>
      <c r="AY140" s="131">
        <v>0</v>
      </c>
      <c r="AZ140" s="131">
        <v>0</v>
      </c>
      <c r="BA140" s="131">
        <v>0</v>
      </c>
      <c r="BB140" s="131">
        <v>0</v>
      </c>
      <c r="BC140" s="131">
        <v>0</v>
      </c>
      <c r="BD140" s="131">
        <v>0</v>
      </c>
      <c r="BE140" s="131">
        <v>0</v>
      </c>
      <c r="BF140" s="131">
        <v>0</v>
      </c>
      <c r="BG140" s="131">
        <v>0</v>
      </c>
      <c r="BH140" s="131">
        <v>0</v>
      </c>
      <c r="BI140" s="131">
        <v>0</v>
      </c>
      <c r="BJ140" s="131">
        <v>0</v>
      </c>
      <c r="BK140" s="131">
        <v>0</v>
      </c>
      <c r="BL140" s="131">
        <v>0</v>
      </c>
      <c r="BM140" s="131">
        <v>0</v>
      </c>
      <c r="BN140" s="131">
        <v>0</v>
      </c>
    </row>
    <row r="141" spans="3:66" x14ac:dyDescent="0.35">
      <c r="C141" s="6"/>
      <c r="D141" s="6"/>
      <c r="E141" s="54" t="s">
        <v>163</v>
      </c>
      <c r="G141" s="131">
        <v>0</v>
      </c>
      <c r="H141" s="131">
        <v>0</v>
      </c>
      <c r="I141" s="131">
        <v>0</v>
      </c>
      <c r="J141" s="131">
        <v>0</v>
      </c>
      <c r="K141" s="131">
        <v>0</v>
      </c>
      <c r="L141" s="131">
        <v>0</v>
      </c>
      <c r="M141" s="131">
        <v>0</v>
      </c>
      <c r="N141" s="131">
        <v>0</v>
      </c>
      <c r="O141" s="131">
        <v>0</v>
      </c>
      <c r="P141" s="131">
        <v>0</v>
      </c>
      <c r="Q141" s="131">
        <v>0</v>
      </c>
      <c r="R141" s="131">
        <v>0</v>
      </c>
      <c r="S141" s="131">
        <v>0</v>
      </c>
      <c r="T141" s="131">
        <v>0</v>
      </c>
      <c r="U141" s="131">
        <v>0</v>
      </c>
      <c r="V141" s="131">
        <v>0</v>
      </c>
      <c r="W141" s="131">
        <v>0</v>
      </c>
      <c r="X141" s="131">
        <v>0</v>
      </c>
      <c r="Y141" s="131">
        <v>0</v>
      </c>
      <c r="Z141" s="131">
        <v>0</v>
      </c>
      <c r="AA141" s="131">
        <v>0</v>
      </c>
      <c r="AB141" s="131">
        <v>0</v>
      </c>
      <c r="AC141" s="131">
        <v>0</v>
      </c>
      <c r="AD141" s="131">
        <v>0</v>
      </c>
      <c r="AE141" s="131">
        <v>0</v>
      </c>
      <c r="AF141" s="131">
        <v>0</v>
      </c>
      <c r="AG141" s="131">
        <v>0</v>
      </c>
      <c r="AH141" s="131">
        <v>0</v>
      </c>
      <c r="AI141" s="131">
        <v>0</v>
      </c>
      <c r="AJ141" s="131">
        <v>0</v>
      </c>
      <c r="AK141" s="131">
        <v>0</v>
      </c>
      <c r="AL141" s="131">
        <v>0</v>
      </c>
      <c r="AM141" s="131">
        <v>0</v>
      </c>
      <c r="AN141" s="131">
        <v>0</v>
      </c>
      <c r="AO141" s="131">
        <v>0</v>
      </c>
      <c r="AP141" s="131">
        <v>0</v>
      </c>
      <c r="AQ141" s="131">
        <v>0</v>
      </c>
      <c r="AR141" s="131">
        <v>0</v>
      </c>
      <c r="AS141" s="131">
        <v>0</v>
      </c>
      <c r="AT141" s="131">
        <v>0</v>
      </c>
      <c r="AU141" s="131">
        <v>0</v>
      </c>
      <c r="AV141" s="131">
        <v>0</v>
      </c>
      <c r="AW141" s="131">
        <v>0</v>
      </c>
      <c r="AX141" s="131">
        <v>0</v>
      </c>
      <c r="AY141" s="131">
        <v>0</v>
      </c>
      <c r="AZ141" s="131">
        <v>0</v>
      </c>
      <c r="BA141" s="131">
        <v>0</v>
      </c>
      <c r="BB141" s="131">
        <v>0</v>
      </c>
      <c r="BC141" s="131">
        <v>0</v>
      </c>
      <c r="BD141" s="131">
        <v>0</v>
      </c>
      <c r="BE141" s="131">
        <v>0</v>
      </c>
      <c r="BF141" s="131">
        <v>0</v>
      </c>
      <c r="BG141" s="131">
        <v>0</v>
      </c>
      <c r="BH141" s="131">
        <v>0</v>
      </c>
      <c r="BI141" s="131">
        <v>0</v>
      </c>
      <c r="BJ141" s="131">
        <v>0</v>
      </c>
      <c r="BK141" s="131">
        <v>0</v>
      </c>
      <c r="BL141" s="131">
        <v>0</v>
      </c>
      <c r="BM141" s="131">
        <v>0</v>
      </c>
      <c r="BN141" s="131">
        <v>0</v>
      </c>
    </row>
    <row r="142" spans="3:66" x14ac:dyDescent="0.35">
      <c r="C142" s="6"/>
      <c r="D142" s="6"/>
      <c r="E142" s="54" t="s">
        <v>164</v>
      </c>
      <c r="G142" s="131">
        <v>0</v>
      </c>
      <c r="H142" s="131">
        <v>0</v>
      </c>
      <c r="I142" s="131">
        <v>0</v>
      </c>
      <c r="J142" s="131">
        <v>0</v>
      </c>
      <c r="K142" s="131">
        <v>0</v>
      </c>
      <c r="L142" s="131">
        <v>0</v>
      </c>
      <c r="M142" s="131">
        <v>0</v>
      </c>
      <c r="N142" s="131">
        <v>0</v>
      </c>
      <c r="O142" s="131">
        <v>0</v>
      </c>
      <c r="P142" s="131">
        <v>0</v>
      </c>
      <c r="Q142" s="131">
        <v>0</v>
      </c>
      <c r="R142" s="131">
        <v>0</v>
      </c>
      <c r="S142" s="131">
        <v>0</v>
      </c>
      <c r="T142" s="131">
        <v>0</v>
      </c>
      <c r="U142" s="131">
        <v>0</v>
      </c>
      <c r="V142" s="131">
        <v>0</v>
      </c>
      <c r="W142" s="131">
        <v>0</v>
      </c>
      <c r="X142" s="131">
        <v>0</v>
      </c>
      <c r="Y142" s="131">
        <v>0</v>
      </c>
      <c r="Z142" s="131">
        <v>0</v>
      </c>
      <c r="AA142" s="131">
        <v>0</v>
      </c>
      <c r="AB142" s="131">
        <v>0</v>
      </c>
      <c r="AC142" s="131">
        <v>0</v>
      </c>
      <c r="AD142" s="131">
        <v>0</v>
      </c>
      <c r="AE142" s="131">
        <v>0</v>
      </c>
      <c r="AF142" s="131">
        <v>0</v>
      </c>
      <c r="AG142" s="131">
        <v>0</v>
      </c>
      <c r="AH142" s="131">
        <v>0</v>
      </c>
      <c r="AI142" s="131">
        <v>0</v>
      </c>
      <c r="AJ142" s="131">
        <v>0</v>
      </c>
      <c r="AK142" s="131">
        <v>0</v>
      </c>
      <c r="AL142" s="131">
        <v>0</v>
      </c>
      <c r="AM142" s="131">
        <v>0</v>
      </c>
      <c r="AN142" s="131">
        <v>0</v>
      </c>
      <c r="AO142" s="131">
        <v>0</v>
      </c>
      <c r="AP142" s="131">
        <v>0</v>
      </c>
      <c r="AQ142" s="131">
        <v>0</v>
      </c>
      <c r="AR142" s="131">
        <v>0</v>
      </c>
      <c r="AS142" s="131">
        <v>0</v>
      </c>
      <c r="AT142" s="131">
        <v>0</v>
      </c>
      <c r="AU142" s="131">
        <v>0</v>
      </c>
      <c r="AV142" s="131">
        <v>0</v>
      </c>
      <c r="AW142" s="131">
        <v>0</v>
      </c>
      <c r="AX142" s="131">
        <v>0</v>
      </c>
      <c r="AY142" s="131">
        <v>0</v>
      </c>
      <c r="AZ142" s="131">
        <v>0</v>
      </c>
      <c r="BA142" s="131">
        <v>0</v>
      </c>
      <c r="BB142" s="131">
        <v>0</v>
      </c>
      <c r="BC142" s="131">
        <v>0</v>
      </c>
      <c r="BD142" s="131">
        <v>0</v>
      </c>
      <c r="BE142" s="131">
        <v>0</v>
      </c>
      <c r="BF142" s="131">
        <v>0</v>
      </c>
      <c r="BG142" s="131">
        <v>0</v>
      </c>
      <c r="BH142" s="131">
        <v>0</v>
      </c>
      <c r="BI142" s="131">
        <v>0</v>
      </c>
      <c r="BJ142" s="131">
        <v>0</v>
      </c>
      <c r="BK142" s="131">
        <v>0</v>
      </c>
      <c r="BL142" s="131">
        <v>0</v>
      </c>
      <c r="BM142" s="131">
        <v>0</v>
      </c>
      <c r="BN142" s="131">
        <v>0</v>
      </c>
    </row>
    <row r="143" spans="3:66" x14ac:dyDescent="0.35">
      <c r="C143" s="6"/>
      <c r="D143" s="6"/>
      <c r="E143" s="3" t="s">
        <v>88</v>
      </c>
      <c r="G143" s="36">
        <f t="shared" ref="G143:AL143" si="48">SUM(G138:G142)</f>
        <v>0</v>
      </c>
      <c r="H143" s="36">
        <f t="shared" si="48"/>
        <v>0</v>
      </c>
      <c r="I143" s="36">
        <f t="shared" si="48"/>
        <v>0</v>
      </c>
      <c r="J143" s="36">
        <f t="shared" si="48"/>
        <v>0</v>
      </c>
      <c r="K143" s="36">
        <f t="shared" si="48"/>
        <v>0</v>
      </c>
      <c r="L143" s="36">
        <f t="shared" si="48"/>
        <v>0</v>
      </c>
      <c r="M143" s="36">
        <f t="shared" si="48"/>
        <v>0</v>
      </c>
      <c r="N143" s="36">
        <f t="shared" si="48"/>
        <v>0</v>
      </c>
      <c r="O143" s="36">
        <f t="shared" si="48"/>
        <v>0</v>
      </c>
      <c r="P143" s="36">
        <f t="shared" si="48"/>
        <v>0</v>
      </c>
      <c r="Q143" s="36">
        <f t="shared" si="48"/>
        <v>0</v>
      </c>
      <c r="R143" s="36">
        <f t="shared" si="48"/>
        <v>0</v>
      </c>
      <c r="S143" s="36">
        <f t="shared" si="48"/>
        <v>0</v>
      </c>
      <c r="T143" s="36">
        <f t="shared" si="48"/>
        <v>0</v>
      </c>
      <c r="U143" s="36">
        <f t="shared" si="48"/>
        <v>0</v>
      </c>
      <c r="V143" s="36">
        <f t="shared" si="48"/>
        <v>0</v>
      </c>
      <c r="W143" s="36">
        <f t="shared" si="48"/>
        <v>0</v>
      </c>
      <c r="X143" s="36">
        <f t="shared" si="48"/>
        <v>0</v>
      </c>
      <c r="Y143" s="36">
        <f t="shared" si="48"/>
        <v>0</v>
      </c>
      <c r="Z143" s="36">
        <f t="shared" si="48"/>
        <v>0</v>
      </c>
      <c r="AA143" s="36">
        <f t="shared" si="48"/>
        <v>0</v>
      </c>
      <c r="AB143" s="36">
        <f t="shared" si="48"/>
        <v>0</v>
      </c>
      <c r="AC143" s="36">
        <f t="shared" si="48"/>
        <v>0</v>
      </c>
      <c r="AD143" s="36">
        <f t="shared" si="48"/>
        <v>0</v>
      </c>
      <c r="AE143" s="36">
        <f t="shared" si="48"/>
        <v>0</v>
      </c>
      <c r="AF143" s="36">
        <f t="shared" si="48"/>
        <v>0</v>
      </c>
      <c r="AG143" s="36">
        <f t="shared" si="48"/>
        <v>0</v>
      </c>
      <c r="AH143" s="36">
        <f t="shared" si="48"/>
        <v>0</v>
      </c>
      <c r="AI143" s="36">
        <f t="shared" si="48"/>
        <v>0</v>
      </c>
      <c r="AJ143" s="36">
        <f t="shared" si="48"/>
        <v>0</v>
      </c>
      <c r="AK143" s="36">
        <f t="shared" si="48"/>
        <v>0</v>
      </c>
      <c r="AL143" s="36">
        <f t="shared" si="48"/>
        <v>0</v>
      </c>
      <c r="AM143" s="36">
        <f t="shared" ref="AM143:BN143" si="49">SUM(AM138:AM142)</f>
        <v>0</v>
      </c>
      <c r="AN143" s="36">
        <f t="shared" si="49"/>
        <v>0</v>
      </c>
      <c r="AO143" s="36">
        <f t="shared" si="49"/>
        <v>0</v>
      </c>
      <c r="AP143" s="36">
        <f t="shared" si="49"/>
        <v>0</v>
      </c>
      <c r="AQ143" s="36">
        <f t="shared" si="49"/>
        <v>0</v>
      </c>
      <c r="AR143" s="36">
        <f t="shared" si="49"/>
        <v>0</v>
      </c>
      <c r="AS143" s="36">
        <f t="shared" si="49"/>
        <v>0</v>
      </c>
      <c r="AT143" s="36">
        <f t="shared" si="49"/>
        <v>0</v>
      </c>
      <c r="AU143" s="36">
        <f t="shared" si="49"/>
        <v>0</v>
      </c>
      <c r="AV143" s="36">
        <f t="shared" si="49"/>
        <v>0</v>
      </c>
      <c r="AW143" s="36">
        <f t="shared" si="49"/>
        <v>0</v>
      </c>
      <c r="AX143" s="36">
        <f t="shared" si="49"/>
        <v>0</v>
      </c>
      <c r="AY143" s="36">
        <f t="shared" si="49"/>
        <v>0</v>
      </c>
      <c r="AZ143" s="36">
        <f t="shared" si="49"/>
        <v>0</v>
      </c>
      <c r="BA143" s="36">
        <f t="shared" si="49"/>
        <v>0</v>
      </c>
      <c r="BB143" s="36">
        <f t="shared" si="49"/>
        <v>0</v>
      </c>
      <c r="BC143" s="36">
        <f t="shared" si="49"/>
        <v>0</v>
      </c>
      <c r="BD143" s="36">
        <f t="shared" si="49"/>
        <v>0</v>
      </c>
      <c r="BE143" s="36">
        <f t="shared" si="49"/>
        <v>0</v>
      </c>
      <c r="BF143" s="36">
        <f t="shared" si="49"/>
        <v>0</v>
      </c>
      <c r="BG143" s="36">
        <f t="shared" si="49"/>
        <v>0</v>
      </c>
      <c r="BH143" s="36">
        <f t="shared" si="49"/>
        <v>0</v>
      </c>
      <c r="BI143" s="36">
        <f t="shared" si="49"/>
        <v>0</v>
      </c>
      <c r="BJ143" s="36">
        <f t="shared" si="49"/>
        <v>0</v>
      </c>
      <c r="BK143" s="36">
        <f t="shared" si="49"/>
        <v>0</v>
      </c>
      <c r="BL143" s="36">
        <f t="shared" si="49"/>
        <v>0</v>
      </c>
      <c r="BM143" s="36">
        <f t="shared" si="49"/>
        <v>0</v>
      </c>
      <c r="BN143" s="36">
        <f t="shared" si="49"/>
        <v>0</v>
      </c>
    </row>
    <row r="144" spans="3:66" s="81" customFormat="1" x14ac:dyDescent="0.35">
      <c r="C144" s="56"/>
      <c r="D144" s="56"/>
      <c r="E144" s="5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row>
    <row r="145" spans="3:66" x14ac:dyDescent="0.35">
      <c r="C145" s="6"/>
      <c r="D145" s="6"/>
      <c r="E145" s="54" t="s">
        <v>165</v>
      </c>
      <c r="G145" s="131">
        <v>0</v>
      </c>
      <c r="H145" s="131">
        <v>0</v>
      </c>
      <c r="I145" s="131">
        <v>0</v>
      </c>
      <c r="J145" s="131">
        <v>0</v>
      </c>
      <c r="K145" s="131">
        <v>0</v>
      </c>
      <c r="L145" s="131">
        <v>0</v>
      </c>
      <c r="M145" s="131">
        <v>0</v>
      </c>
      <c r="N145" s="131">
        <v>0</v>
      </c>
      <c r="O145" s="131">
        <v>0</v>
      </c>
      <c r="P145" s="131">
        <v>0</v>
      </c>
      <c r="Q145" s="131">
        <v>0</v>
      </c>
      <c r="R145" s="131">
        <v>0</v>
      </c>
      <c r="S145" s="131">
        <v>0</v>
      </c>
      <c r="T145" s="131">
        <v>0</v>
      </c>
      <c r="U145" s="131">
        <v>0</v>
      </c>
      <c r="V145" s="131">
        <v>0</v>
      </c>
      <c r="W145" s="131">
        <v>0</v>
      </c>
      <c r="X145" s="131">
        <v>0</v>
      </c>
      <c r="Y145" s="131">
        <v>0</v>
      </c>
      <c r="Z145" s="131">
        <v>0</v>
      </c>
      <c r="AA145" s="131">
        <v>0</v>
      </c>
      <c r="AB145" s="131">
        <v>0</v>
      </c>
      <c r="AC145" s="131">
        <v>0</v>
      </c>
      <c r="AD145" s="131">
        <v>0</v>
      </c>
      <c r="AE145" s="131">
        <v>0</v>
      </c>
      <c r="AF145" s="131">
        <v>0</v>
      </c>
      <c r="AG145" s="131">
        <v>0</v>
      </c>
      <c r="AH145" s="131">
        <v>0</v>
      </c>
      <c r="AI145" s="131">
        <v>0</v>
      </c>
      <c r="AJ145" s="131">
        <v>0</v>
      </c>
      <c r="AK145" s="131">
        <v>0</v>
      </c>
      <c r="AL145" s="131">
        <v>0</v>
      </c>
      <c r="AM145" s="131">
        <v>0</v>
      </c>
      <c r="AN145" s="131">
        <v>0</v>
      </c>
      <c r="AO145" s="131">
        <v>0</v>
      </c>
      <c r="AP145" s="131">
        <v>0</v>
      </c>
      <c r="AQ145" s="131">
        <v>0</v>
      </c>
      <c r="AR145" s="131">
        <v>0</v>
      </c>
      <c r="AS145" s="131">
        <v>0</v>
      </c>
      <c r="AT145" s="131">
        <v>0</v>
      </c>
      <c r="AU145" s="131">
        <v>0</v>
      </c>
      <c r="AV145" s="131">
        <v>0</v>
      </c>
      <c r="AW145" s="131">
        <v>0</v>
      </c>
      <c r="AX145" s="131">
        <v>0</v>
      </c>
      <c r="AY145" s="131">
        <v>0</v>
      </c>
      <c r="AZ145" s="131">
        <v>0</v>
      </c>
      <c r="BA145" s="131">
        <v>0</v>
      </c>
      <c r="BB145" s="131">
        <v>0</v>
      </c>
      <c r="BC145" s="131">
        <v>0</v>
      </c>
      <c r="BD145" s="131">
        <v>0</v>
      </c>
      <c r="BE145" s="131">
        <v>0</v>
      </c>
      <c r="BF145" s="131">
        <v>0</v>
      </c>
      <c r="BG145" s="131">
        <v>0</v>
      </c>
      <c r="BH145" s="131">
        <v>0</v>
      </c>
      <c r="BI145" s="131">
        <v>0</v>
      </c>
      <c r="BJ145" s="131">
        <v>0</v>
      </c>
      <c r="BK145" s="131">
        <v>0</v>
      </c>
      <c r="BL145" s="131">
        <v>0</v>
      </c>
      <c r="BM145" s="131">
        <v>0</v>
      </c>
      <c r="BN145" s="131">
        <v>0</v>
      </c>
    </row>
    <row r="146" spans="3:66" x14ac:dyDescent="0.35">
      <c r="C146" s="6"/>
      <c r="D146" s="6"/>
      <c r="E146" s="54" t="s">
        <v>161</v>
      </c>
      <c r="G146" s="131">
        <v>0</v>
      </c>
      <c r="H146" s="131">
        <v>0</v>
      </c>
      <c r="I146" s="131">
        <v>0</v>
      </c>
      <c r="J146" s="131">
        <v>0</v>
      </c>
      <c r="K146" s="131">
        <v>0</v>
      </c>
      <c r="L146" s="131">
        <v>0</v>
      </c>
      <c r="M146" s="131">
        <v>0</v>
      </c>
      <c r="N146" s="131">
        <v>0</v>
      </c>
      <c r="O146" s="131">
        <v>0</v>
      </c>
      <c r="P146" s="131">
        <v>0</v>
      </c>
      <c r="Q146" s="131">
        <v>0</v>
      </c>
      <c r="R146" s="131">
        <v>0</v>
      </c>
      <c r="S146" s="131">
        <v>0</v>
      </c>
      <c r="T146" s="131">
        <v>0</v>
      </c>
      <c r="U146" s="131">
        <v>0</v>
      </c>
      <c r="V146" s="131">
        <v>0</v>
      </c>
      <c r="W146" s="131">
        <v>0</v>
      </c>
      <c r="X146" s="131">
        <v>0</v>
      </c>
      <c r="Y146" s="131">
        <v>0</v>
      </c>
      <c r="Z146" s="131">
        <v>0</v>
      </c>
      <c r="AA146" s="131">
        <v>0</v>
      </c>
      <c r="AB146" s="131">
        <v>0</v>
      </c>
      <c r="AC146" s="131">
        <v>0</v>
      </c>
      <c r="AD146" s="131">
        <v>0</v>
      </c>
      <c r="AE146" s="131">
        <v>0</v>
      </c>
      <c r="AF146" s="131">
        <v>0</v>
      </c>
      <c r="AG146" s="131">
        <v>0</v>
      </c>
      <c r="AH146" s="131">
        <v>0</v>
      </c>
      <c r="AI146" s="131">
        <v>0</v>
      </c>
      <c r="AJ146" s="131">
        <v>0</v>
      </c>
      <c r="AK146" s="131">
        <v>0</v>
      </c>
      <c r="AL146" s="131">
        <v>0</v>
      </c>
      <c r="AM146" s="131">
        <v>0</v>
      </c>
      <c r="AN146" s="131">
        <v>0</v>
      </c>
      <c r="AO146" s="131">
        <v>0</v>
      </c>
      <c r="AP146" s="131">
        <v>0</v>
      </c>
      <c r="AQ146" s="131">
        <v>0</v>
      </c>
      <c r="AR146" s="131">
        <v>0</v>
      </c>
      <c r="AS146" s="131">
        <v>0</v>
      </c>
      <c r="AT146" s="131">
        <v>0</v>
      </c>
      <c r="AU146" s="131">
        <v>0</v>
      </c>
      <c r="AV146" s="131">
        <v>0</v>
      </c>
      <c r="AW146" s="131">
        <v>0</v>
      </c>
      <c r="AX146" s="131">
        <v>0</v>
      </c>
      <c r="AY146" s="131">
        <v>0</v>
      </c>
      <c r="AZ146" s="131">
        <v>0</v>
      </c>
      <c r="BA146" s="131">
        <v>0</v>
      </c>
      <c r="BB146" s="131">
        <v>0</v>
      </c>
      <c r="BC146" s="131">
        <v>0</v>
      </c>
      <c r="BD146" s="131">
        <v>0</v>
      </c>
      <c r="BE146" s="131">
        <v>0</v>
      </c>
      <c r="BF146" s="131">
        <v>0</v>
      </c>
      <c r="BG146" s="131">
        <v>0</v>
      </c>
      <c r="BH146" s="131">
        <v>0</v>
      </c>
      <c r="BI146" s="131">
        <v>0</v>
      </c>
      <c r="BJ146" s="131">
        <v>0</v>
      </c>
      <c r="BK146" s="131">
        <v>0</v>
      </c>
      <c r="BL146" s="131">
        <v>0</v>
      </c>
      <c r="BM146" s="131">
        <v>0</v>
      </c>
      <c r="BN146" s="131">
        <v>0</v>
      </c>
    </row>
    <row r="147" spans="3:66" x14ac:dyDescent="0.35">
      <c r="C147" s="6"/>
      <c r="D147" s="6"/>
      <c r="E147" s="54" t="s">
        <v>162</v>
      </c>
      <c r="G147" s="131">
        <v>0</v>
      </c>
      <c r="H147" s="131">
        <v>0</v>
      </c>
      <c r="I147" s="131">
        <v>0</v>
      </c>
      <c r="J147" s="131">
        <v>0</v>
      </c>
      <c r="K147" s="131">
        <v>0</v>
      </c>
      <c r="L147" s="131">
        <v>0</v>
      </c>
      <c r="M147" s="131">
        <v>0</v>
      </c>
      <c r="N147" s="131">
        <v>0</v>
      </c>
      <c r="O147" s="131">
        <v>0</v>
      </c>
      <c r="P147" s="131">
        <v>0</v>
      </c>
      <c r="Q147" s="131">
        <v>0</v>
      </c>
      <c r="R147" s="131">
        <v>0</v>
      </c>
      <c r="S147" s="131">
        <v>0</v>
      </c>
      <c r="T147" s="131">
        <v>0</v>
      </c>
      <c r="U147" s="131">
        <v>0</v>
      </c>
      <c r="V147" s="131">
        <v>0</v>
      </c>
      <c r="W147" s="131">
        <v>0</v>
      </c>
      <c r="X147" s="131">
        <v>0</v>
      </c>
      <c r="Y147" s="131">
        <v>0</v>
      </c>
      <c r="Z147" s="131">
        <v>0</v>
      </c>
      <c r="AA147" s="131">
        <v>0</v>
      </c>
      <c r="AB147" s="131">
        <v>0</v>
      </c>
      <c r="AC147" s="131">
        <v>0</v>
      </c>
      <c r="AD147" s="131">
        <v>0</v>
      </c>
      <c r="AE147" s="131">
        <v>0</v>
      </c>
      <c r="AF147" s="131">
        <v>0</v>
      </c>
      <c r="AG147" s="131">
        <v>0</v>
      </c>
      <c r="AH147" s="131">
        <v>0</v>
      </c>
      <c r="AI147" s="131">
        <v>0</v>
      </c>
      <c r="AJ147" s="131">
        <v>0</v>
      </c>
      <c r="AK147" s="131">
        <v>0</v>
      </c>
      <c r="AL147" s="131">
        <v>0</v>
      </c>
      <c r="AM147" s="131">
        <v>0</v>
      </c>
      <c r="AN147" s="131">
        <v>0</v>
      </c>
      <c r="AO147" s="131">
        <v>0</v>
      </c>
      <c r="AP147" s="131">
        <v>0</v>
      </c>
      <c r="AQ147" s="131">
        <v>0</v>
      </c>
      <c r="AR147" s="131">
        <v>0</v>
      </c>
      <c r="AS147" s="131">
        <v>0</v>
      </c>
      <c r="AT147" s="131">
        <v>0</v>
      </c>
      <c r="AU147" s="131">
        <v>0</v>
      </c>
      <c r="AV147" s="131">
        <v>0</v>
      </c>
      <c r="AW147" s="131">
        <v>0</v>
      </c>
      <c r="AX147" s="131">
        <v>0</v>
      </c>
      <c r="AY147" s="131">
        <v>0</v>
      </c>
      <c r="AZ147" s="131">
        <v>0</v>
      </c>
      <c r="BA147" s="131">
        <v>0</v>
      </c>
      <c r="BB147" s="131">
        <v>0</v>
      </c>
      <c r="BC147" s="131">
        <v>0</v>
      </c>
      <c r="BD147" s="131">
        <v>0</v>
      </c>
      <c r="BE147" s="131">
        <v>0</v>
      </c>
      <c r="BF147" s="131">
        <v>0</v>
      </c>
      <c r="BG147" s="131">
        <v>0</v>
      </c>
      <c r="BH147" s="131">
        <v>0</v>
      </c>
      <c r="BI147" s="131">
        <v>0</v>
      </c>
      <c r="BJ147" s="131">
        <v>0</v>
      </c>
      <c r="BK147" s="131">
        <v>0</v>
      </c>
      <c r="BL147" s="131">
        <v>0</v>
      </c>
      <c r="BM147" s="131">
        <v>0</v>
      </c>
      <c r="BN147" s="131">
        <v>0</v>
      </c>
    </row>
    <row r="148" spans="3:66" x14ac:dyDescent="0.35">
      <c r="C148" s="6"/>
      <c r="D148" s="6"/>
      <c r="E148" s="54" t="s">
        <v>163</v>
      </c>
      <c r="G148" s="131">
        <v>0</v>
      </c>
      <c r="H148" s="131">
        <v>0</v>
      </c>
      <c r="I148" s="131">
        <v>0</v>
      </c>
      <c r="J148" s="131">
        <v>0</v>
      </c>
      <c r="K148" s="131">
        <v>0</v>
      </c>
      <c r="L148" s="131">
        <v>0</v>
      </c>
      <c r="M148" s="131">
        <v>0</v>
      </c>
      <c r="N148" s="131">
        <v>0</v>
      </c>
      <c r="O148" s="131">
        <v>0</v>
      </c>
      <c r="P148" s="131">
        <v>0</v>
      </c>
      <c r="Q148" s="131">
        <v>0</v>
      </c>
      <c r="R148" s="131">
        <v>0</v>
      </c>
      <c r="S148" s="131">
        <v>0</v>
      </c>
      <c r="T148" s="131">
        <v>0</v>
      </c>
      <c r="U148" s="131">
        <v>0</v>
      </c>
      <c r="V148" s="131">
        <v>0</v>
      </c>
      <c r="W148" s="131">
        <v>0</v>
      </c>
      <c r="X148" s="131">
        <v>0</v>
      </c>
      <c r="Y148" s="131">
        <v>0</v>
      </c>
      <c r="Z148" s="131">
        <v>0</v>
      </c>
      <c r="AA148" s="131">
        <v>0</v>
      </c>
      <c r="AB148" s="131">
        <v>0</v>
      </c>
      <c r="AC148" s="131">
        <v>0</v>
      </c>
      <c r="AD148" s="131">
        <v>0</v>
      </c>
      <c r="AE148" s="131">
        <v>0</v>
      </c>
      <c r="AF148" s="131">
        <v>0</v>
      </c>
      <c r="AG148" s="131">
        <v>0</v>
      </c>
      <c r="AH148" s="131">
        <v>0</v>
      </c>
      <c r="AI148" s="131">
        <v>0</v>
      </c>
      <c r="AJ148" s="131">
        <v>0</v>
      </c>
      <c r="AK148" s="131">
        <v>0</v>
      </c>
      <c r="AL148" s="131">
        <v>0</v>
      </c>
      <c r="AM148" s="131">
        <v>0</v>
      </c>
      <c r="AN148" s="131">
        <v>0</v>
      </c>
      <c r="AO148" s="131">
        <v>0</v>
      </c>
      <c r="AP148" s="131">
        <v>0</v>
      </c>
      <c r="AQ148" s="131">
        <v>0</v>
      </c>
      <c r="AR148" s="131">
        <v>0</v>
      </c>
      <c r="AS148" s="131">
        <v>0</v>
      </c>
      <c r="AT148" s="131">
        <v>0</v>
      </c>
      <c r="AU148" s="131">
        <v>0</v>
      </c>
      <c r="AV148" s="131">
        <v>0</v>
      </c>
      <c r="AW148" s="131">
        <v>0</v>
      </c>
      <c r="AX148" s="131">
        <v>0</v>
      </c>
      <c r="AY148" s="131">
        <v>0</v>
      </c>
      <c r="AZ148" s="131">
        <v>0</v>
      </c>
      <c r="BA148" s="131">
        <v>0</v>
      </c>
      <c r="BB148" s="131">
        <v>0</v>
      </c>
      <c r="BC148" s="131">
        <v>0</v>
      </c>
      <c r="BD148" s="131">
        <v>0</v>
      </c>
      <c r="BE148" s="131">
        <v>0</v>
      </c>
      <c r="BF148" s="131">
        <v>0</v>
      </c>
      <c r="BG148" s="131">
        <v>0</v>
      </c>
      <c r="BH148" s="131">
        <v>0</v>
      </c>
      <c r="BI148" s="131">
        <v>0</v>
      </c>
      <c r="BJ148" s="131">
        <v>0</v>
      </c>
      <c r="BK148" s="131">
        <v>0</v>
      </c>
      <c r="BL148" s="131">
        <v>0</v>
      </c>
      <c r="BM148" s="131">
        <v>0</v>
      </c>
      <c r="BN148" s="131">
        <v>0</v>
      </c>
    </row>
    <row r="149" spans="3:66" x14ac:dyDescent="0.35">
      <c r="C149" s="6"/>
      <c r="D149" s="6"/>
      <c r="E149" s="54" t="s">
        <v>164</v>
      </c>
      <c r="G149" s="131">
        <v>0</v>
      </c>
      <c r="H149" s="131">
        <v>0</v>
      </c>
      <c r="I149" s="131">
        <v>0</v>
      </c>
      <c r="J149" s="131">
        <v>0</v>
      </c>
      <c r="K149" s="131">
        <v>0</v>
      </c>
      <c r="L149" s="131">
        <v>0</v>
      </c>
      <c r="M149" s="131">
        <v>0</v>
      </c>
      <c r="N149" s="131">
        <v>0</v>
      </c>
      <c r="O149" s="131">
        <v>0</v>
      </c>
      <c r="P149" s="131">
        <v>0</v>
      </c>
      <c r="Q149" s="131">
        <v>0</v>
      </c>
      <c r="R149" s="131">
        <v>0</v>
      </c>
      <c r="S149" s="131">
        <v>0</v>
      </c>
      <c r="T149" s="131">
        <v>0</v>
      </c>
      <c r="U149" s="131">
        <v>0</v>
      </c>
      <c r="V149" s="131">
        <v>0</v>
      </c>
      <c r="W149" s="131">
        <v>0</v>
      </c>
      <c r="X149" s="131">
        <v>0</v>
      </c>
      <c r="Y149" s="131">
        <v>0</v>
      </c>
      <c r="Z149" s="131">
        <v>0</v>
      </c>
      <c r="AA149" s="131">
        <v>0</v>
      </c>
      <c r="AB149" s="131">
        <v>0</v>
      </c>
      <c r="AC149" s="131">
        <v>0</v>
      </c>
      <c r="AD149" s="131">
        <v>0</v>
      </c>
      <c r="AE149" s="131">
        <v>0</v>
      </c>
      <c r="AF149" s="131">
        <v>0</v>
      </c>
      <c r="AG149" s="131">
        <v>0</v>
      </c>
      <c r="AH149" s="131">
        <v>0</v>
      </c>
      <c r="AI149" s="131">
        <v>0</v>
      </c>
      <c r="AJ149" s="131">
        <v>0</v>
      </c>
      <c r="AK149" s="131">
        <v>0</v>
      </c>
      <c r="AL149" s="131">
        <v>0</v>
      </c>
      <c r="AM149" s="131">
        <v>0</v>
      </c>
      <c r="AN149" s="131">
        <v>0</v>
      </c>
      <c r="AO149" s="131">
        <v>0</v>
      </c>
      <c r="AP149" s="131">
        <v>0</v>
      </c>
      <c r="AQ149" s="131">
        <v>0</v>
      </c>
      <c r="AR149" s="131">
        <v>0</v>
      </c>
      <c r="AS149" s="131">
        <v>0</v>
      </c>
      <c r="AT149" s="131">
        <v>0</v>
      </c>
      <c r="AU149" s="131">
        <v>0</v>
      </c>
      <c r="AV149" s="131">
        <v>0</v>
      </c>
      <c r="AW149" s="131">
        <v>0</v>
      </c>
      <c r="AX149" s="131">
        <v>0</v>
      </c>
      <c r="AY149" s="131">
        <v>0</v>
      </c>
      <c r="AZ149" s="131">
        <v>0</v>
      </c>
      <c r="BA149" s="131">
        <v>0</v>
      </c>
      <c r="BB149" s="131">
        <v>0</v>
      </c>
      <c r="BC149" s="131">
        <v>0</v>
      </c>
      <c r="BD149" s="131">
        <v>0</v>
      </c>
      <c r="BE149" s="131">
        <v>0</v>
      </c>
      <c r="BF149" s="131">
        <v>0</v>
      </c>
      <c r="BG149" s="131">
        <v>0</v>
      </c>
      <c r="BH149" s="131">
        <v>0</v>
      </c>
      <c r="BI149" s="131">
        <v>0</v>
      </c>
      <c r="BJ149" s="131">
        <v>0</v>
      </c>
      <c r="BK149" s="131">
        <v>0</v>
      </c>
      <c r="BL149" s="131">
        <v>0</v>
      </c>
      <c r="BM149" s="131">
        <v>0</v>
      </c>
      <c r="BN149" s="131">
        <v>0</v>
      </c>
    </row>
    <row r="150" spans="3:66" x14ac:dyDescent="0.35">
      <c r="C150" s="6"/>
      <c r="D150" s="6"/>
      <c r="E150" s="3" t="s">
        <v>89</v>
      </c>
      <c r="G150" s="36">
        <f t="shared" ref="G150:AL150" si="50">SUM(G145:G149)</f>
        <v>0</v>
      </c>
      <c r="H150" s="36">
        <f t="shared" si="50"/>
        <v>0</v>
      </c>
      <c r="I150" s="36">
        <f t="shared" si="50"/>
        <v>0</v>
      </c>
      <c r="J150" s="36">
        <f t="shared" si="50"/>
        <v>0</v>
      </c>
      <c r="K150" s="36">
        <f t="shared" si="50"/>
        <v>0</v>
      </c>
      <c r="L150" s="36">
        <f t="shared" si="50"/>
        <v>0</v>
      </c>
      <c r="M150" s="36">
        <f t="shared" si="50"/>
        <v>0</v>
      </c>
      <c r="N150" s="36">
        <f t="shared" si="50"/>
        <v>0</v>
      </c>
      <c r="O150" s="36">
        <f t="shared" si="50"/>
        <v>0</v>
      </c>
      <c r="P150" s="36">
        <f t="shared" si="50"/>
        <v>0</v>
      </c>
      <c r="Q150" s="36">
        <f t="shared" si="50"/>
        <v>0</v>
      </c>
      <c r="R150" s="36">
        <f t="shared" si="50"/>
        <v>0</v>
      </c>
      <c r="S150" s="36">
        <f t="shared" si="50"/>
        <v>0</v>
      </c>
      <c r="T150" s="36">
        <f t="shared" si="50"/>
        <v>0</v>
      </c>
      <c r="U150" s="36">
        <f t="shared" si="50"/>
        <v>0</v>
      </c>
      <c r="V150" s="36">
        <f t="shared" si="50"/>
        <v>0</v>
      </c>
      <c r="W150" s="36">
        <f t="shared" si="50"/>
        <v>0</v>
      </c>
      <c r="X150" s="36">
        <f t="shared" si="50"/>
        <v>0</v>
      </c>
      <c r="Y150" s="36">
        <f t="shared" si="50"/>
        <v>0</v>
      </c>
      <c r="Z150" s="36">
        <f t="shared" si="50"/>
        <v>0</v>
      </c>
      <c r="AA150" s="36">
        <f t="shared" si="50"/>
        <v>0</v>
      </c>
      <c r="AB150" s="36">
        <f t="shared" si="50"/>
        <v>0</v>
      </c>
      <c r="AC150" s="36">
        <f t="shared" si="50"/>
        <v>0</v>
      </c>
      <c r="AD150" s="36">
        <f t="shared" si="50"/>
        <v>0</v>
      </c>
      <c r="AE150" s="36">
        <f t="shared" si="50"/>
        <v>0</v>
      </c>
      <c r="AF150" s="36">
        <f t="shared" si="50"/>
        <v>0</v>
      </c>
      <c r="AG150" s="36">
        <f t="shared" si="50"/>
        <v>0</v>
      </c>
      <c r="AH150" s="36">
        <f t="shared" si="50"/>
        <v>0</v>
      </c>
      <c r="AI150" s="36">
        <f t="shared" si="50"/>
        <v>0</v>
      </c>
      <c r="AJ150" s="36">
        <f t="shared" si="50"/>
        <v>0</v>
      </c>
      <c r="AK150" s="36">
        <f t="shared" si="50"/>
        <v>0</v>
      </c>
      <c r="AL150" s="36">
        <f t="shared" si="50"/>
        <v>0</v>
      </c>
      <c r="AM150" s="36">
        <f t="shared" ref="AM150:BN150" si="51">SUM(AM145:AM149)</f>
        <v>0</v>
      </c>
      <c r="AN150" s="36">
        <f t="shared" si="51"/>
        <v>0</v>
      </c>
      <c r="AO150" s="36">
        <f t="shared" si="51"/>
        <v>0</v>
      </c>
      <c r="AP150" s="36">
        <f t="shared" si="51"/>
        <v>0</v>
      </c>
      <c r="AQ150" s="36">
        <f t="shared" si="51"/>
        <v>0</v>
      </c>
      <c r="AR150" s="36">
        <f t="shared" si="51"/>
        <v>0</v>
      </c>
      <c r="AS150" s="36">
        <f t="shared" si="51"/>
        <v>0</v>
      </c>
      <c r="AT150" s="36">
        <f t="shared" si="51"/>
        <v>0</v>
      </c>
      <c r="AU150" s="36">
        <f t="shared" si="51"/>
        <v>0</v>
      </c>
      <c r="AV150" s="36">
        <f t="shared" si="51"/>
        <v>0</v>
      </c>
      <c r="AW150" s="36">
        <f t="shared" si="51"/>
        <v>0</v>
      </c>
      <c r="AX150" s="36">
        <f t="shared" si="51"/>
        <v>0</v>
      </c>
      <c r="AY150" s="36">
        <f t="shared" si="51"/>
        <v>0</v>
      </c>
      <c r="AZ150" s="36">
        <f t="shared" si="51"/>
        <v>0</v>
      </c>
      <c r="BA150" s="36">
        <f t="shared" si="51"/>
        <v>0</v>
      </c>
      <c r="BB150" s="36">
        <f t="shared" si="51"/>
        <v>0</v>
      </c>
      <c r="BC150" s="36">
        <f t="shared" si="51"/>
        <v>0</v>
      </c>
      <c r="BD150" s="36">
        <f t="shared" si="51"/>
        <v>0</v>
      </c>
      <c r="BE150" s="36">
        <f t="shared" si="51"/>
        <v>0</v>
      </c>
      <c r="BF150" s="36">
        <f t="shared" si="51"/>
        <v>0</v>
      </c>
      <c r="BG150" s="36">
        <f t="shared" si="51"/>
        <v>0</v>
      </c>
      <c r="BH150" s="36">
        <f t="shared" si="51"/>
        <v>0</v>
      </c>
      <c r="BI150" s="36">
        <f t="shared" si="51"/>
        <v>0</v>
      </c>
      <c r="BJ150" s="36">
        <f t="shared" si="51"/>
        <v>0</v>
      </c>
      <c r="BK150" s="36">
        <f t="shared" si="51"/>
        <v>0</v>
      </c>
      <c r="BL150" s="36">
        <f t="shared" si="51"/>
        <v>0</v>
      </c>
      <c r="BM150" s="36">
        <f t="shared" si="51"/>
        <v>0</v>
      </c>
      <c r="BN150" s="36">
        <f t="shared" si="51"/>
        <v>0</v>
      </c>
    </row>
    <row r="151" spans="3:66" x14ac:dyDescent="0.35">
      <c r="D151" s="6"/>
      <c r="E151" s="2"/>
    </row>
    <row r="152" spans="3:66" x14ac:dyDescent="0.35">
      <c r="C152" s="6"/>
      <c r="D152" s="6"/>
      <c r="E152" s="55" t="s">
        <v>166</v>
      </c>
      <c r="G152" s="80">
        <f t="shared" ref="G152:AL152" si="52">G150+G143+G136+G129+G122</f>
        <v>11000000</v>
      </c>
      <c r="H152" s="80">
        <f t="shared" si="52"/>
        <v>0</v>
      </c>
      <c r="I152" s="80">
        <f t="shared" si="52"/>
        <v>0</v>
      </c>
      <c r="J152" s="80">
        <f t="shared" si="52"/>
        <v>0</v>
      </c>
      <c r="K152" s="80">
        <f t="shared" si="52"/>
        <v>0</v>
      </c>
      <c r="L152" s="80">
        <f t="shared" si="52"/>
        <v>0</v>
      </c>
      <c r="M152" s="80">
        <f t="shared" si="52"/>
        <v>0</v>
      </c>
      <c r="N152" s="80">
        <f t="shared" si="52"/>
        <v>0</v>
      </c>
      <c r="O152" s="80">
        <f t="shared" si="52"/>
        <v>0</v>
      </c>
      <c r="P152" s="80">
        <f t="shared" si="52"/>
        <v>0</v>
      </c>
      <c r="Q152" s="80">
        <f t="shared" si="52"/>
        <v>0</v>
      </c>
      <c r="R152" s="80">
        <f t="shared" si="52"/>
        <v>0</v>
      </c>
      <c r="S152" s="80">
        <f t="shared" si="52"/>
        <v>0</v>
      </c>
      <c r="T152" s="80">
        <f t="shared" si="52"/>
        <v>0</v>
      </c>
      <c r="U152" s="80">
        <f t="shared" si="52"/>
        <v>0</v>
      </c>
      <c r="V152" s="80">
        <f t="shared" si="52"/>
        <v>3000000</v>
      </c>
      <c r="W152" s="80">
        <f t="shared" si="52"/>
        <v>0</v>
      </c>
      <c r="X152" s="80">
        <f t="shared" si="52"/>
        <v>0</v>
      </c>
      <c r="Y152" s="80">
        <f t="shared" si="52"/>
        <v>0</v>
      </c>
      <c r="Z152" s="80">
        <f t="shared" si="52"/>
        <v>0</v>
      </c>
      <c r="AA152" s="80">
        <f t="shared" si="52"/>
        <v>0</v>
      </c>
      <c r="AB152" s="80">
        <f t="shared" si="52"/>
        <v>0</v>
      </c>
      <c r="AC152" s="80">
        <f t="shared" si="52"/>
        <v>0</v>
      </c>
      <c r="AD152" s="80">
        <f t="shared" si="52"/>
        <v>0</v>
      </c>
      <c r="AE152" s="80">
        <f t="shared" si="52"/>
        <v>0</v>
      </c>
      <c r="AF152" s="80">
        <f t="shared" si="52"/>
        <v>0</v>
      </c>
      <c r="AG152" s="80">
        <f t="shared" si="52"/>
        <v>0</v>
      </c>
      <c r="AH152" s="80">
        <f t="shared" si="52"/>
        <v>0</v>
      </c>
      <c r="AI152" s="80">
        <f t="shared" si="52"/>
        <v>0</v>
      </c>
      <c r="AJ152" s="80">
        <f t="shared" si="52"/>
        <v>0</v>
      </c>
      <c r="AK152" s="80">
        <f t="shared" si="52"/>
        <v>0</v>
      </c>
      <c r="AL152" s="80">
        <f t="shared" si="52"/>
        <v>0</v>
      </c>
      <c r="AM152" s="80">
        <f t="shared" ref="AM152:BN152" si="53">AM150+AM143+AM136+AM129+AM122</f>
        <v>0</v>
      </c>
      <c r="AN152" s="80">
        <f t="shared" si="53"/>
        <v>0</v>
      </c>
      <c r="AO152" s="80">
        <f t="shared" si="53"/>
        <v>0</v>
      </c>
      <c r="AP152" s="80">
        <f t="shared" si="53"/>
        <v>0</v>
      </c>
      <c r="AQ152" s="80">
        <f t="shared" si="53"/>
        <v>0</v>
      </c>
      <c r="AR152" s="80">
        <f t="shared" si="53"/>
        <v>0</v>
      </c>
      <c r="AS152" s="80">
        <f t="shared" si="53"/>
        <v>0</v>
      </c>
      <c r="AT152" s="80">
        <f t="shared" si="53"/>
        <v>0</v>
      </c>
      <c r="AU152" s="80">
        <f t="shared" si="53"/>
        <v>0</v>
      </c>
      <c r="AV152" s="80">
        <f t="shared" si="53"/>
        <v>0</v>
      </c>
      <c r="AW152" s="80">
        <f t="shared" si="53"/>
        <v>0</v>
      </c>
      <c r="AX152" s="80">
        <f t="shared" si="53"/>
        <v>0</v>
      </c>
      <c r="AY152" s="80">
        <f t="shared" si="53"/>
        <v>0</v>
      </c>
      <c r="AZ152" s="80">
        <f t="shared" si="53"/>
        <v>0</v>
      </c>
      <c r="BA152" s="80">
        <f t="shared" si="53"/>
        <v>0</v>
      </c>
      <c r="BB152" s="80">
        <f t="shared" si="53"/>
        <v>0</v>
      </c>
      <c r="BC152" s="80">
        <f t="shared" si="53"/>
        <v>0</v>
      </c>
      <c r="BD152" s="80">
        <f t="shared" si="53"/>
        <v>0</v>
      </c>
      <c r="BE152" s="80">
        <f t="shared" si="53"/>
        <v>0</v>
      </c>
      <c r="BF152" s="80">
        <f t="shared" si="53"/>
        <v>0</v>
      </c>
      <c r="BG152" s="80">
        <f t="shared" si="53"/>
        <v>0</v>
      </c>
      <c r="BH152" s="80">
        <f t="shared" si="53"/>
        <v>0</v>
      </c>
      <c r="BI152" s="80">
        <f t="shared" si="53"/>
        <v>0</v>
      </c>
      <c r="BJ152" s="80">
        <f t="shared" si="53"/>
        <v>0</v>
      </c>
      <c r="BK152" s="80">
        <f t="shared" si="53"/>
        <v>0</v>
      </c>
      <c r="BL152" s="80">
        <f t="shared" si="53"/>
        <v>0</v>
      </c>
      <c r="BM152" s="80">
        <f t="shared" si="53"/>
        <v>0</v>
      </c>
      <c r="BN152" s="80">
        <f t="shared" si="53"/>
        <v>0</v>
      </c>
    </row>
    <row r="153" spans="3:66" x14ac:dyDescent="0.35">
      <c r="C153" s="6"/>
      <c r="D153" s="6"/>
    </row>
    <row r="154" spans="3:66" x14ac:dyDescent="0.35">
      <c r="C154" s="86" t="s">
        <v>331</v>
      </c>
      <c r="D154" s="170"/>
      <c r="E154" s="25"/>
      <c r="F154" s="25"/>
      <c r="G154" s="132">
        <f>'Invoer warmte'!$G$7</f>
        <v>2025</v>
      </c>
      <c r="H154" s="132">
        <f t="shared" ref="H154" si="54">G154+1</f>
        <v>2026</v>
      </c>
      <c r="I154" s="132">
        <f t="shared" ref="I154" si="55">H154+1</f>
        <v>2027</v>
      </c>
      <c r="J154" s="132">
        <f t="shared" ref="J154" si="56">I154+1</f>
        <v>2028</v>
      </c>
      <c r="K154" s="132">
        <f t="shared" ref="K154" si="57">J154+1</f>
        <v>2029</v>
      </c>
      <c r="L154" s="132">
        <f t="shared" ref="L154" si="58">K154+1</f>
        <v>2030</v>
      </c>
      <c r="M154" s="132">
        <f t="shared" ref="M154" si="59">L154+1</f>
        <v>2031</v>
      </c>
      <c r="N154" s="132">
        <f t="shared" ref="N154" si="60">M154+1</f>
        <v>2032</v>
      </c>
      <c r="O154" s="132">
        <f t="shared" ref="O154" si="61">N154+1</f>
        <v>2033</v>
      </c>
      <c r="P154" s="132">
        <f t="shared" ref="P154" si="62">O154+1</f>
        <v>2034</v>
      </c>
      <c r="Q154" s="132">
        <f t="shared" ref="Q154" si="63">P154+1</f>
        <v>2035</v>
      </c>
      <c r="R154" s="132">
        <f t="shared" ref="R154" si="64">Q154+1</f>
        <v>2036</v>
      </c>
      <c r="S154" s="132">
        <f t="shared" ref="S154" si="65">R154+1</f>
        <v>2037</v>
      </c>
      <c r="T154" s="132">
        <f t="shared" ref="T154" si="66">S154+1</f>
        <v>2038</v>
      </c>
      <c r="U154" s="132">
        <f t="shared" ref="U154" si="67">T154+1</f>
        <v>2039</v>
      </c>
      <c r="V154" s="132">
        <f t="shared" ref="V154" si="68">U154+1</f>
        <v>2040</v>
      </c>
      <c r="W154" s="132">
        <f t="shared" ref="W154" si="69">V154+1</f>
        <v>2041</v>
      </c>
      <c r="X154" s="132">
        <f t="shared" ref="X154" si="70">W154+1</f>
        <v>2042</v>
      </c>
      <c r="Y154" s="132">
        <f t="shared" ref="Y154" si="71">X154+1</f>
        <v>2043</v>
      </c>
      <c r="Z154" s="132">
        <f t="shared" ref="Z154" si="72">Y154+1</f>
        <v>2044</v>
      </c>
      <c r="AA154" s="132">
        <f t="shared" ref="AA154" si="73">Z154+1</f>
        <v>2045</v>
      </c>
      <c r="AB154" s="132">
        <f t="shared" ref="AB154" si="74">AA154+1</f>
        <v>2046</v>
      </c>
      <c r="AC154" s="132">
        <f t="shared" ref="AC154" si="75">AB154+1</f>
        <v>2047</v>
      </c>
      <c r="AD154" s="132">
        <f t="shared" ref="AD154" si="76">AC154+1</f>
        <v>2048</v>
      </c>
      <c r="AE154" s="132">
        <f t="shared" ref="AE154" si="77">AD154+1</f>
        <v>2049</v>
      </c>
      <c r="AF154" s="132">
        <f t="shared" ref="AF154" si="78">AE154+1</f>
        <v>2050</v>
      </c>
      <c r="AG154" s="132">
        <f t="shared" ref="AG154" si="79">AF154+1</f>
        <v>2051</v>
      </c>
      <c r="AH154" s="132">
        <f t="shared" ref="AH154" si="80">AG154+1</f>
        <v>2052</v>
      </c>
      <c r="AI154" s="132">
        <f t="shared" ref="AI154" si="81">AH154+1</f>
        <v>2053</v>
      </c>
      <c r="AJ154" s="132">
        <f t="shared" ref="AJ154" si="82">AI154+1</f>
        <v>2054</v>
      </c>
      <c r="AK154" s="132">
        <f t="shared" ref="AK154" si="83">AJ154+1</f>
        <v>2055</v>
      </c>
      <c r="AL154" s="132">
        <f t="shared" ref="AL154" si="84">AK154+1</f>
        <v>2056</v>
      </c>
      <c r="AM154" s="132">
        <f t="shared" ref="AM154" si="85">AL154+1</f>
        <v>2057</v>
      </c>
      <c r="AN154" s="132">
        <f t="shared" ref="AN154" si="86">AM154+1</f>
        <v>2058</v>
      </c>
      <c r="AO154" s="132">
        <f t="shared" ref="AO154" si="87">AN154+1</f>
        <v>2059</v>
      </c>
      <c r="AP154" s="132">
        <f t="shared" ref="AP154" si="88">AO154+1</f>
        <v>2060</v>
      </c>
      <c r="AQ154" s="132">
        <f t="shared" ref="AQ154" si="89">AP154+1</f>
        <v>2061</v>
      </c>
      <c r="AR154" s="132">
        <f t="shared" ref="AR154" si="90">AQ154+1</f>
        <v>2062</v>
      </c>
      <c r="AS154" s="132">
        <f t="shared" ref="AS154" si="91">AR154+1</f>
        <v>2063</v>
      </c>
      <c r="AT154" s="132">
        <f t="shared" ref="AT154" si="92">AS154+1</f>
        <v>2064</v>
      </c>
      <c r="AU154" s="132">
        <f t="shared" ref="AU154" si="93">AT154+1</f>
        <v>2065</v>
      </c>
      <c r="AV154" s="132">
        <f t="shared" ref="AV154" si="94">AU154+1</f>
        <v>2066</v>
      </c>
      <c r="AW154" s="132">
        <f t="shared" ref="AW154" si="95">AV154+1</f>
        <v>2067</v>
      </c>
      <c r="AX154" s="132">
        <f t="shared" ref="AX154" si="96">AW154+1</f>
        <v>2068</v>
      </c>
      <c r="AY154" s="132">
        <f t="shared" ref="AY154" si="97">AX154+1</f>
        <v>2069</v>
      </c>
      <c r="AZ154" s="132">
        <f t="shared" ref="AZ154" si="98">AY154+1</f>
        <v>2070</v>
      </c>
      <c r="BA154" s="132">
        <f t="shared" ref="BA154" si="99">AZ154+1</f>
        <v>2071</v>
      </c>
      <c r="BB154" s="132">
        <f t="shared" ref="BB154" si="100">BA154+1</f>
        <v>2072</v>
      </c>
      <c r="BC154" s="132">
        <f t="shared" ref="BC154" si="101">BB154+1</f>
        <v>2073</v>
      </c>
      <c r="BD154" s="132">
        <f t="shared" ref="BD154" si="102">BC154+1</f>
        <v>2074</v>
      </c>
      <c r="BE154" s="132">
        <f t="shared" ref="BE154" si="103">BD154+1</f>
        <v>2075</v>
      </c>
      <c r="BF154" s="132">
        <f t="shared" ref="BF154" si="104">BE154+1</f>
        <v>2076</v>
      </c>
      <c r="BG154" s="132">
        <f t="shared" ref="BG154" si="105">BF154+1</f>
        <v>2077</v>
      </c>
      <c r="BH154" s="132">
        <f t="shared" ref="BH154" si="106">BG154+1</f>
        <v>2078</v>
      </c>
      <c r="BI154" s="132">
        <f t="shared" ref="BI154" si="107">BH154+1</f>
        <v>2079</v>
      </c>
      <c r="BJ154" s="132">
        <f t="shared" ref="BJ154" si="108">BI154+1</f>
        <v>2080</v>
      </c>
      <c r="BK154" s="132">
        <f t="shared" ref="BK154" si="109">BJ154+1</f>
        <v>2081</v>
      </c>
      <c r="BL154" s="132">
        <f t="shared" ref="BL154" si="110">BK154+1</f>
        <v>2082</v>
      </c>
      <c r="BM154" s="132">
        <f t="shared" ref="BM154" si="111">BL154+1</f>
        <v>2083</v>
      </c>
      <c r="BN154" s="132">
        <f t="shared" ref="BN154" si="112">BM154+1</f>
        <v>2084</v>
      </c>
    </row>
    <row r="155" spans="3:66" x14ac:dyDescent="0.35">
      <c r="C155" s="5"/>
      <c r="D155" s="6"/>
      <c r="E155" s="54" t="s">
        <v>165</v>
      </c>
      <c r="G155" s="131">
        <v>250000</v>
      </c>
      <c r="H155" s="131">
        <v>250000</v>
      </c>
      <c r="I155" s="131">
        <v>250000</v>
      </c>
      <c r="J155" s="131">
        <v>250000</v>
      </c>
      <c r="K155" s="131">
        <v>250000</v>
      </c>
      <c r="L155" s="131">
        <v>250000</v>
      </c>
      <c r="M155" s="131">
        <v>250000</v>
      </c>
      <c r="N155" s="131">
        <v>250000</v>
      </c>
      <c r="O155" s="131">
        <v>250000</v>
      </c>
      <c r="P155" s="131">
        <v>250000</v>
      </c>
      <c r="Q155" s="131">
        <v>250000</v>
      </c>
      <c r="R155" s="131">
        <v>250000</v>
      </c>
      <c r="S155" s="131">
        <v>250000</v>
      </c>
      <c r="T155" s="131">
        <v>250000</v>
      </c>
      <c r="U155" s="131">
        <v>250000</v>
      </c>
      <c r="V155" s="131">
        <v>250000</v>
      </c>
      <c r="W155" s="131">
        <v>250000</v>
      </c>
      <c r="X155" s="131">
        <v>250000</v>
      </c>
      <c r="Y155" s="131">
        <v>250000</v>
      </c>
      <c r="Z155" s="131">
        <v>250000</v>
      </c>
      <c r="AA155" s="131">
        <v>250000</v>
      </c>
      <c r="AB155" s="131">
        <v>250000</v>
      </c>
      <c r="AC155" s="131">
        <v>250000</v>
      </c>
      <c r="AD155" s="131">
        <v>250000</v>
      </c>
      <c r="AE155" s="131">
        <v>250000</v>
      </c>
      <c r="AF155" s="131">
        <v>250000</v>
      </c>
      <c r="AG155" s="131">
        <v>250000</v>
      </c>
      <c r="AH155" s="131">
        <v>250000</v>
      </c>
      <c r="AI155" s="131">
        <v>250000</v>
      </c>
      <c r="AJ155" s="131">
        <v>250000</v>
      </c>
      <c r="AK155" s="131">
        <v>250000</v>
      </c>
      <c r="AL155" s="131">
        <v>250000</v>
      </c>
      <c r="AM155" s="131">
        <v>250000</v>
      </c>
      <c r="AN155" s="131">
        <v>250000</v>
      </c>
      <c r="AO155" s="131">
        <v>250000</v>
      </c>
      <c r="AP155" s="131">
        <v>250000</v>
      </c>
      <c r="AQ155" s="131">
        <v>250000</v>
      </c>
      <c r="AR155" s="131">
        <v>250000</v>
      </c>
      <c r="AS155" s="131">
        <v>250000</v>
      </c>
      <c r="AT155" s="131">
        <v>250000</v>
      </c>
      <c r="AU155" s="131">
        <v>250000</v>
      </c>
      <c r="AV155" s="131">
        <v>250000</v>
      </c>
      <c r="AW155" s="131">
        <v>250000</v>
      </c>
      <c r="AX155" s="131">
        <v>250000</v>
      </c>
      <c r="AY155" s="131">
        <v>250000</v>
      </c>
      <c r="AZ155" s="131">
        <v>250000</v>
      </c>
      <c r="BA155" s="131">
        <v>250000</v>
      </c>
      <c r="BB155" s="131">
        <v>250000</v>
      </c>
      <c r="BC155" s="131">
        <v>250000</v>
      </c>
      <c r="BD155" s="131">
        <v>250000</v>
      </c>
      <c r="BE155" s="131">
        <v>250000</v>
      </c>
      <c r="BF155" s="131">
        <v>250000</v>
      </c>
      <c r="BG155" s="131">
        <v>250000</v>
      </c>
      <c r="BH155" s="131">
        <v>250000</v>
      </c>
      <c r="BI155" s="131">
        <v>250000</v>
      </c>
      <c r="BJ155" s="131">
        <v>250000</v>
      </c>
      <c r="BK155" s="131">
        <v>250000</v>
      </c>
      <c r="BL155" s="131">
        <v>250000</v>
      </c>
      <c r="BM155" s="131">
        <v>250000</v>
      </c>
      <c r="BN155" s="131">
        <v>250000</v>
      </c>
    </row>
    <row r="156" spans="3:66" x14ac:dyDescent="0.35">
      <c r="C156" s="5"/>
      <c r="D156" s="6"/>
      <c r="E156" s="54" t="s">
        <v>161</v>
      </c>
      <c r="G156" s="131">
        <v>0</v>
      </c>
      <c r="H156" s="131">
        <v>0</v>
      </c>
      <c r="I156" s="131">
        <v>0</v>
      </c>
      <c r="J156" s="131">
        <v>0</v>
      </c>
      <c r="K156" s="131">
        <v>0</v>
      </c>
      <c r="L156" s="131">
        <v>0</v>
      </c>
      <c r="M156" s="131">
        <v>0</v>
      </c>
      <c r="N156" s="131">
        <v>0</v>
      </c>
      <c r="O156" s="131">
        <v>0</v>
      </c>
      <c r="P156" s="131">
        <v>0</v>
      </c>
      <c r="Q156" s="131">
        <v>0</v>
      </c>
      <c r="R156" s="131">
        <v>0</v>
      </c>
      <c r="S156" s="131">
        <v>0</v>
      </c>
      <c r="T156" s="131">
        <v>0</v>
      </c>
      <c r="U156" s="131">
        <v>0</v>
      </c>
      <c r="V156" s="131">
        <v>0</v>
      </c>
      <c r="W156" s="131">
        <v>0</v>
      </c>
      <c r="X156" s="131">
        <v>0</v>
      </c>
      <c r="Y156" s="131">
        <v>0</v>
      </c>
      <c r="Z156" s="131">
        <v>0</v>
      </c>
      <c r="AA156" s="131">
        <v>0</v>
      </c>
      <c r="AB156" s="131">
        <v>0</v>
      </c>
      <c r="AC156" s="131">
        <v>0</v>
      </c>
      <c r="AD156" s="131">
        <v>0</v>
      </c>
      <c r="AE156" s="131">
        <v>0</v>
      </c>
      <c r="AF156" s="131">
        <v>0</v>
      </c>
      <c r="AG156" s="131">
        <v>0</v>
      </c>
      <c r="AH156" s="131">
        <v>0</v>
      </c>
      <c r="AI156" s="131">
        <v>0</v>
      </c>
      <c r="AJ156" s="131">
        <v>0</v>
      </c>
      <c r="AK156" s="131">
        <v>0</v>
      </c>
      <c r="AL156" s="131">
        <v>0</v>
      </c>
      <c r="AM156" s="131">
        <v>0</v>
      </c>
      <c r="AN156" s="131">
        <v>0</v>
      </c>
      <c r="AO156" s="131">
        <v>0</v>
      </c>
      <c r="AP156" s="131">
        <v>0</v>
      </c>
      <c r="AQ156" s="131">
        <v>0</v>
      </c>
      <c r="AR156" s="131">
        <v>0</v>
      </c>
      <c r="AS156" s="131">
        <v>0</v>
      </c>
      <c r="AT156" s="131">
        <v>0</v>
      </c>
      <c r="AU156" s="131">
        <v>0</v>
      </c>
      <c r="AV156" s="131">
        <v>0</v>
      </c>
      <c r="AW156" s="131">
        <v>0</v>
      </c>
      <c r="AX156" s="131">
        <v>0</v>
      </c>
      <c r="AY156" s="131">
        <v>0</v>
      </c>
      <c r="AZ156" s="131">
        <v>0</v>
      </c>
      <c r="BA156" s="131">
        <v>0</v>
      </c>
      <c r="BB156" s="131">
        <v>0</v>
      </c>
      <c r="BC156" s="131">
        <v>0</v>
      </c>
      <c r="BD156" s="131">
        <v>0</v>
      </c>
      <c r="BE156" s="131">
        <v>0</v>
      </c>
      <c r="BF156" s="131">
        <v>0</v>
      </c>
      <c r="BG156" s="131">
        <v>0</v>
      </c>
      <c r="BH156" s="131">
        <v>0</v>
      </c>
      <c r="BI156" s="131">
        <v>0</v>
      </c>
      <c r="BJ156" s="131">
        <v>0</v>
      </c>
      <c r="BK156" s="131">
        <v>0</v>
      </c>
      <c r="BL156" s="131">
        <v>0</v>
      </c>
      <c r="BM156" s="131">
        <v>0</v>
      </c>
      <c r="BN156" s="131">
        <v>0</v>
      </c>
    </row>
    <row r="157" spans="3:66" x14ac:dyDescent="0.35">
      <c r="C157" s="5"/>
      <c r="D157" s="6"/>
      <c r="E157" s="54" t="s">
        <v>162</v>
      </c>
      <c r="G157" s="131">
        <v>0</v>
      </c>
      <c r="H157" s="131">
        <v>0</v>
      </c>
      <c r="I157" s="131">
        <v>0</v>
      </c>
      <c r="J157" s="131">
        <v>0</v>
      </c>
      <c r="K157" s="131">
        <v>0</v>
      </c>
      <c r="L157" s="131">
        <v>0</v>
      </c>
      <c r="M157" s="131">
        <v>0</v>
      </c>
      <c r="N157" s="131">
        <v>0</v>
      </c>
      <c r="O157" s="131">
        <v>0</v>
      </c>
      <c r="P157" s="131">
        <v>0</v>
      </c>
      <c r="Q157" s="131">
        <v>0</v>
      </c>
      <c r="R157" s="131">
        <v>0</v>
      </c>
      <c r="S157" s="131">
        <v>0</v>
      </c>
      <c r="T157" s="131">
        <v>0</v>
      </c>
      <c r="U157" s="131">
        <v>0</v>
      </c>
      <c r="V157" s="131">
        <v>0</v>
      </c>
      <c r="W157" s="131">
        <v>0</v>
      </c>
      <c r="X157" s="131">
        <v>0</v>
      </c>
      <c r="Y157" s="131">
        <v>0</v>
      </c>
      <c r="Z157" s="131">
        <v>0</v>
      </c>
      <c r="AA157" s="131">
        <v>0</v>
      </c>
      <c r="AB157" s="131">
        <v>0</v>
      </c>
      <c r="AC157" s="131">
        <v>0</v>
      </c>
      <c r="AD157" s="131">
        <v>0</v>
      </c>
      <c r="AE157" s="131">
        <v>0</v>
      </c>
      <c r="AF157" s="131">
        <v>0</v>
      </c>
      <c r="AG157" s="131">
        <v>0</v>
      </c>
      <c r="AH157" s="131">
        <v>0</v>
      </c>
      <c r="AI157" s="131">
        <v>0</v>
      </c>
      <c r="AJ157" s="131">
        <v>0</v>
      </c>
      <c r="AK157" s="131">
        <v>0</v>
      </c>
      <c r="AL157" s="131">
        <v>0</v>
      </c>
      <c r="AM157" s="131">
        <v>0</v>
      </c>
      <c r="AN157" s="131">
        <v>0</v>
      </c>
      <c r="AO157" s="131">
        <v>0</v>
      </c>
      <c r="AP157" s="131">
        <v>0</v>
      </c>
      <c r="AQ157" s="131">
        <v>0</v>
      </c>
      <c r="AR157" s="131">
        <v>0</v>
      </c>
      <c r="AS157" s="131">
        <v>0</v>
      </c>
      <c r="AT157" s="131">
        <v>0</v>
      </c>
      <c r="AU157" s="131">
        <v>0</v>
      </c>
      <c r="AV157" s="131">
        <v>0</v>
      </c>
      <c r="AW157" s="131">
        <v>0</v>
      </c>
      <c r="AX157" s="131">
        <v>0</v>
      </c>
      <c r="AY157" s="131">
        <v>0</v>
      </c>
      <c r="AZ157" s="131">
        <v>0</v>
      </c>
      <c r="BA157" s="131">
        <v>0</v>
      </c>
      <c r="BB157" s="131">
        <v>0</v>
      </c>
      <c r="BC157" s="131">
        <v>0</v>
      </c>
      <c r="BD157" s="131">
        <v>0</v>
      </c>
      <c r="BE157" s="131">
        <v>0</v>
      </c>
      <c r="BF157" s="131">
        <v>0</v>
      </c>
      <c r="BG157" s="131">
        <v>0</v>
      </c>
      <c r="BH157" s="131">
        <v>0</v>
      </c>
      <c r="BI157" s="131">
        <v>0</v>
      </c>
      <c r="BJ157" s="131">
        <v>0</v>
      </c>
      <c r="BK157" s="131">
        <v>0</v>
      </c>
      <c r="BL157" s="131">
        <v>0</v>
      </c>
      <c r="BM157" s="131">
        <v>0</v>
      </c>
      <c r="BN157" s="131">
        <v>0</v>
      </c>
    </row>
    <row r="158" spans="3:66" x14ac:dyDescent="0.35">
      <c r="C158" s="5"/>
      <c r="D158" s="6"/>
      <c r="E158" s="54" t="s">
        <v>163</v>
      </c>
      <c r="G158" s="131">
        <v>0</v>
      </c>
      <c r="H158" s="131">
        <v>0</v>
      </c>
      <c r="I158" s="131">
        <v>0</v>
      </c>
      <c r="J158" s="131">
        <v>0</v>
      </c>
      <c r="K158" s="131">
        <v>0</v>
      </c>
      <c r="L158" s="131">
        <v>0</v>
      </c>
      <c r="M158" s="131">
        <v>0</v>
      </c>
      <c r="N158" s="131">
        <v>0</v>
      </c>
      <c r="O158" s="131">
        <v>0</v>
      </c>
      <c r="P158" s="131">
        <v>0</v>
      </c>
      <c r="Q158" s="131">
        <v>0</v>
      </c>
      <c r="R158" s="131">
        <v>0</v>
      </c>
      <c r="S158" s="131">
        <v>0</v>
      </c>
      <c r="T158" s="131">
        <v>0</v>
      </c>
      <c r="U158" s="131">
        <v>0</v>
      </c>
      <c r="V158" s="131">
        <v>0</v>
      </c>
      <c r="W158" s="131">
        <v>0</v>
      </c>
      <c r="X158" s="131">
        <v>0</v>
      </c>
      <c r="Y158" s="131">
        <v>0</v>
      </c>
      <c r="Z158" s="131">
        <v>0</v>
      </c>
      <c r="AA158" s="131">
        <v>0</v>
      </c>
      <c r="AB158" s="131">
        <v>0</v>
      </c>
      <c r="AC158" s="131">
        <v>0</v>
      </c>
      <c r="AD158" s="131">
        <v>0</v>
      </c>
      <c r="AE158" s="131">
        <v>0</v>
      </c>
      <c r="AF158" s="131">
        <v>0</v>
      </c>
      <c r="AG158" s="131">
        <v>0</v>
      </c>
      <c r="AH158" s="131">
        <v>0</v>
      </c>
      <c r="AI158" s="131">
        <v>0</v>
      </c>
      <c r="AJ158" s="131">
        <v>0</v>
      </c>
      <c r="AK158" s="131">
        <v>0</v>
      </c>
      <c r="AL158" s="131">
        <v>0</v>
      </c>
      <c r="AM158" s="131">
        <v>0</v>
      </c>
      <c r="AN158" s="131">
        <v>0</v>
      </c>
      <c r="AO158" s="131">
        <v>0</v>
      </c>
      <c r="AP158" s="131">
        <v>0</v>
      </c>
      <c r="AQ158" s="131">
        <v>0</v>
      </c>
      <c r="AR158" s="131">
        <v>0</v>
      </c>
      <c r="AS158" s="131">
        <v>0</v>
      </c>
      <c r="AT158" s="131">
        <v>0</v>
      </c>
      <c r="AU158" s="131">
        <v>0</v>
      </c>
      <c r="AV158" s="131">
        <v>0</v>
      </c>
      <c r="AW158" s="131">
        <v>0</v>
      </c>
      <c r="AX158" s="131">
        <v>0</v>
      </c>
      <c r="AY158" s="131">
        <v>0</v>
      </c>
      <c r="AZ158" s="131">
        <v>0</v>
      </c>
      <c r="BA158" s="131">
        <v>0</v>
      </c>
      <c r="BB158" s="131">
        <v>0</v>
      </c>
      <c r="BC158" s="131">
        <v>0</v>
      </c>
      <c r="BD158" s="131">
        <v>0</v>
      </c>
      <c r="BE158" s="131">
        <v>0</v>
      </c>
      <c r="BF158" s="131">
        <v>0</v>
      </c>
      <c r="BG158" s="131">
        <v>0</v>
      </c>
      <c r="BH158" s="131">
        <v>0</v>
      </c>
      <c r="BI158" s="131">
        <v>0</v>
      </c>
      <c r="BJ158" s="131">
        <v>0</v>
      </c>
      <c r="BK158" s="131">
        <v>0</v>
      </c>
      <c r="BL158" s="131">
        <v>0</v>
      </c>
      <c r="BM158" s="131">
        <v>0</v>
      </c>
      <c r="BN158" s="131">
        <v>0</v>
      </c>
    </row>
    <row r="159" spans="3:66" x14ac:dyDescent="0.35">
      <c r="C159" s="5"/>
      <c r="D159" s="6"/>
      <c r="E159" s="54" t="s">
        <v>164</v>
      </c>
      <c r="G159" s="131">
        <v>0</v>
      </c>
      <c r="H159" s="131">
        <v>0</v>
      </c>
      <c r="I159" s="131">
        <v>0</v>
      </c>
      <c r="J159" s="131">
        <v>0</v>
      </c>
      <c r="K159" s="131">
        <v>0</v>
      </c>
      <c r="L159" s="131">
        <v>0</v>
      </c>
      <c r="M159" s="131">
        <v>0</v>
      </c>
      <c r="N159" s="131">
        <v>0</v>
      </c>
      <c r="O159" s="131">
        <v>0</v>
      </c>
      <c r="P159" s="131">
        <v>0</v>
      </c>
      <c r="Q159" s="131">
        <v>0</v>
      </c>
      <c r="R159" s="131">
        <v>0</v>
      </c>
      <c r="S159" s="131">
        <v>0</v>
      </c>
      <c r="T159" s="131">
        <v>0</v>
      </c>
      <c r="U159" s="131">
        <v>0</v>
      </c>
      <c r="V159" s="131">
        <v>0</v>
      </c>
      <c r="W159" s="131">
        <v>0</v>
      </c>
      <c r="X159" s="131">
        <v>0</v>
      </c>
      <c r="Y159" s="131">
        <v>0</v>
      </c>
      <c r="Z159" s="131">
        <v>0</v>
      </c>
      <c r="AA159" s="131">
        <v>0</v>
      </c>
      <c r="AB159" s="131">
        <v>0</v>
      </c>
      <c r="AC159" s="131">
        <v>0</v>
      </c>
      <c r="AD159" s="131">
        <v>0</v>
      </c>
      <c r="AE159" s="131">
        <v>0</v>
      </c>
      <c r="AF159" s="131">
        <v>0</v>
      </c>
      <c r="AG159" s="131">
        <v>0</v>
      </c>
      <c r="AH159" s="131">
        <v>0</v>
      </c>
      <c r="AI159" s="131">
        <v>0</v>
      </c>
      <c r="AJ159" s="131">
        <v>0</v>
      </c>
      <c r="AK159" s="131">
        <v>0</v>
      </c>
      <c r="AL159" s="131">
        <v>0</v>
      </c>
      <c r="AM159" s="131">
        <v>0</v>
      </c>
      <c r="AN159" s="131">
        <v>0</v>
      </c>
      <c r="AO159" s="131">
        <v>0</v>
      </c>
      <c r="AP159" s="131">
        <v>0</v>
      </c>
      <c r="AQ159" s="131">
        <v>0</v>
      </c>
      <c r="AR159" s="131">
        <v>0</v>
      </c>
      <c r="AS159" s="131">
        <v>0</v>
      </c>
      <c r="AT159" s="131">
        <v>0</v>
      </c>
      <c r="AU159" s="131">
        <v>0</v>
      </c>
      <c r="AV159" s="131">
        <v>0</v>
      </c>
      <c r="AW159" s="131">
        <v>0</v>
      </c>
      <c r="AX159" s="131">
        <v>0</v>
      </c>
      <c r="AY159" s="131">
        <v>0</v>
      </c>
      <c r="AZ159" s="131">
        <v>0</v>
      </c>
      <c r="BA159" s="131">
        <v>0</v>
      </c>
      <c r="BB159" s="131">
        <v>0</v>
      </c>
      <c r="BC159" s="131">
        <v>0</v>
      </c>
      <c r="BD159" s="131">
        <v>0</v>
      </c>
      <c r="BE159" s="131">
        <v>0</v>
      </c>
      <c r="BF159" s="131">
        <v>0</v>
      </c>
      <c r="BG159" s="131">
        <v>0</v>
      </c>
      <c r="BH159" s="131">
        <v>0</v>
      </c>
      <c r="BI159" s="131">
        <v>0</v>
      </c>
      <c r="BJ159" s="131">
        <v>0</v>
      </c>
      <c r="BK159" s="131">
        <v>0</v>
      </c>
      <c r="BL159" s="131">
        <v>0</v>
      </c>
      <c r="BM159" s="131">
        <v>0</v>
      </c>
      <c r="BN159" s="131">
        <v>0</v>
      </c>
    </row>
    <row r="160" spans="3:66" x14ac:dyDescent="0.35">
      <c r="C160" s="6"/>
      <c r="D160" s="6"/>
      <c r="E160" s="3" t="s">
        <v>85</v>
      </c>
      <c r="G160" s="36">
        <f t="shared" ref="G160:AL160" si="113">SUM(G155:G159)</f>
        <v>250000</v>
      </c>
      <c r="H160" s="36">
        <f t="shared" si="113"/>
        <v>250000</v>
      </c>
      <c r="I160" s="36">
        <f t="shared" si="113"/>
        <v>250000</v>
      </c>
      <c r="J160" s="36">
        <f t="shared" si="113"/>
        <v>250000</v>
      </c>
      <c r="K160" s="36">
        <f t="shared" si="113"/>
        <v>250000</v>
      </c>
      <c r="L160" s="36">
        <f t="shared" si="113"/>
        <v>250000</v>
      </c>
      <c r="M160" s="36">
        <f t="shared" si="113"/>
        <v>250000</v>
      </c>
      <c r="N160" s="36">
        <f t="shared" si="113"/>
        <v>250000</v>
      </c>
      <c r="O160" s="36">
        <f t="shared" si="113"/>
        <v>250000</v>
      </c>
      <c r="P160" s="36">
        <f t="shared" si="113"/>
        <v>250000</v>
      </c>
      <c r="Q160" s="36">
        <f t="shared" si="113"/>
        <v>250000</v>
      </c>
      <c r="R160" s="36">
        <f t="shared" si="113"/>
        <v>250000</v>
      </c>
      <c r="S160" s="36">
        <f t="shared" si="113"/>
        <v>250000</v>
      </c>
      <c r="T160" s="36">
        <f t="shared" si="113"/>
        <v>250000</v>
      </c>
      <c r="U160" s="36">
        <f t="shared" si="113"/>
        <v>250000</v>
      </c>
      <c r="V160" s="36">
        <f t="shared" si="113"/>
        <v>250000</v>
      </c>
      <c r="W160" s="36">
        <f t="shared" si="113"/>
        <v>250000</v>
      </c>
      <c r="X160" s="36">
        <f t="shared" si="113"/>
        <v>250000</v>
      </c>
      <c r="Y160" s="36">
        <f t="shared" si="113"/>
        <v>250000</v>
      </c>
      <c r="Z160" s="36">
        <f t="shared" si="113"/>
        <v>250000</v>
      </c>
      <c r="AA160" s="36">
        <f t="shared" si="113"/>
        <v>250000</v>
      </c>
      <c r="AB160" s="36">
        <f t="shared" si="113"/>
        <v>250000</v>
      </c>
      <c r="AC160" s="36">
        <f t="shared" si="113"/>
        <v>250000</v>
      </c>
      <c r="AD160" s="36">
        <f t="shared" si="113"/>
        <v>250000</v>
      </c>
      <c r="AE160" s="36">
        <f t="shared" si="113"/>
        <v>250000</v>
      </c>
      <c r="AF160" s="36">
        <f t="shared" si="113"/>
        <v>250000</v>
      </c>
      <c r="AG160" s="36">
        <f t="shared" si="113"/>
        <v>250000</v>
      </c>
      <c r="AH160" s="36">
        <f t="shared" si="113"/>
        <v>250000</v>
      </c>
      <c r="AI160" s="36">
        <f t="shared" si="113"/>
        <v>250000</v>
      </c>
      <c r="AJ160" s="36">
        <f t="shared" si="113"/>
        <v>250000</v>
      </c>
      <c r="AK160" s="36">
        <f t="shared" si="113"/>
        <v>250000</v>
      </c>
      <c r="AL160" s="36">
        <f t="shared" si="113"/>
        <v>250000</v>
      </c>
      <c r="AM160" s="36">
        <f t="shared" ref="AM160:BN160" si="114">SUM(AM155:AM159)</f>
        <v>250000</v>
      </c>
      <c r="AN160" s="36">
        <f t="shared" si="114"/>
        <v>250000</v>
      </c>
      <c r="AO160" s="36">
        <f t="shared" si="114"/>
        <v>250000</v>
      </c>
      <c r="AP160" s="36">
        <f t="shared" si="114"/>
        <v>250000</v>
      </c>
      <c r="AQ160" s="36">
        <f t="shared" si="114"/>
        <v>250000</v>
      </c>
      <c r="AR160" s="36">
        <f t="shared" si="114"/>
        <v>250000</v>
      </c>
      <c r="AS160" s="36">
        <f t="shared" si="114"/>
        <v>250000</v>
      </c>
      <c r="AT160" s="36">
        <f t="shared" si="114"/>
        <v>250000</v>
      </c>
      <c r="AU160" s="36">
        <f t="shared" si="114"/>
        <v>250000</v>
      </c>
      <c r="AV160" s="36">
        <f t="shared" si="114"/>
        <v>250000</v>
      </c>
      <c r="AW160" s="36">
        <f t="shared" si="114"/>
        <v>250000</v>
      </c>
      <c r="AX160" s="36">
        <f t="shared" si="114"/>
        <v>250000</v>
      </c>
      <c r="AY160" s="36">
        <f t="shared" si="114"/>
        <v>250000</v>
      </c>
      <c r="AZ160" s="36">
        <f t="shared" si="114"/>
        <v>250000</v>
      </c>
      <c r="BA160" s="36">
        <f t="shared" si="114"/>
        <v>250000</v>
      </c>
      <c r="BB160" s="36">
        <f t="shared" si="114"/>
        <v>250000</v>
      </c>
      <c r="BC160" s="36">
        <f t="shared" si="114"/>
        <v>250000</v>
      </c>
      <c r="BD160" s="36">
        <f t="shared" si="114"/>
        <v>250000</v>
      </c>
      <c r="BE160" s="36">
        <f t="shared" si="114"/>
        <v>250000</v>
      </c>
      <c r="BF160" s="36">
        <f t="shared" si="114"/>
        <v>250000</v>
      </c>
      <c r="BG160" s="36">
        <f t="shared" si="114"/>
        <v>250000</v>
      </c>
      <c r="BH160" s="36">
        <f t="shared" si="114"/>
        <v>250000</v>
      </c>
      <c r="BI160" s="36">
        <f t="shared" si="114"/>
        <v>250000</v>
      </c>
      <c r="BJ160" s="36">
        <f t="shared" si="114"/>
        <v>250000</v>
      </c>
      <c r="BK160" s="36">
        <f t="shared" si="114"/>
        <v>250000</v>
      </c>
      <c r="BL160" s="36">
        <f t="shared" si="114"/>
        <v>250000</v>
      </c>
      <c r="BM160" s="36">
        <f t="shared" si="114"/>
        <v>250000</v>
      </c>
      <c r="BN160" s="36">
        <f t="shared" si="114"/>
        <v>250000</v>
      </c>
    </row>
    <row r="161" spans="3:66" s="81" customFormat="1" x14ac:dyDescent="0.35">
      <c r="C161" s="56"/>
      <c r="D161" s="56"/>
      <c r="E161" s="5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row>
    <row r="162" spans="3:66" x14ac:dyDescent="0.35">
      <c r="C162" s="6"/>
      <c r="D162" s="6"/>
      <c r="E162" s="54" t="s">
        <v>165</v>
      </c>
      <c r="G162" s="131">
        <v>0</v>
      </c>
      <c r="H162" s="131">
        <v>0</v>
      </c>
      <c r="I162" s="131">
        <v>0</v>
      </c>
      <c r="J162" s="131">
        <v>0</v>
      </c>
      <c r="K162" s="131">
        <v>0</v>
      </c>
      <c r="L162" s="131">
        <v>0</v>
      </c>
      <c r="M162" s="131">
        <v>0</v>
      </c>
      <c r="N162" s="131">
        <v>0</v>
      </c>
      <c r="O162" s="131">
        <v>0</v>
      </c>
      <c r="P162" s="131">
        <v>0</v>
      </c>
      <c r="Q162" s="131">
        <v>0</v>
      </c>
      <c r="R162" s="131">
        <v>0</v>
      </c>
      <c r="S162" s="131">
        <v>0</v>
      </c>
      <c r="T162" s="131">
        <v>0</v>
      </c>
      <c r="U162" s="131">
        <v>0</v>
      </c>
      <c r="V162" s="131">
        <v>0</v>
      </c>
      <c r="W162" s="131">
        <v>0</v>
      </c>
      <c r="X162" s="131">
        <v>0</v>
      </c>
      <c r="Y162" s="131">
        <v>0</v>
      </c>
      <c r="Z162" s="131">
        <v>0</v>
      </c>
      <c r="AA162" s="131">
        <v>0</v>
      </c>
      <c r="AB162" s="131">
        <v>0</v>
      </c>
      <c r="AC162" s="131">
        <v>0</v>
      </c>
      <c r="AD162" s="131">
        <v>0</v>
      </c>
      <c r="AE162" s="131">
        <v>0</v>
      </c>
      <c r="AF162" s="131">
        <v>0</v>
      </c>
      <c r="AG162" s="131">
        <v>0</v>
      </c>
      <c r="AH162" s="131">
        <v>0</v>
      </c>
      <c r="AI162" s="131">
        <v>0</v>
      </c>
      <c r="AJ162" s="131">
        <v>0</v>
      </c>
      <c r="AK162" s="131">
        <v>0</v>
      </c>
      <c r="AL162" s="131">
        <v>0</v>
      </c>
      <c r="AM162" s="131">
        <v>0</v>
      </c>
      <c r="AN162" s="131">
        <v>0</v>
      </c>
      <c r="AO162" s="131">
        <v>0</v>
      </c>
      <c r="AP162" s="131">
        <v>0</v>
      </c>
      <c r="AQ162" s="131">
        <v>0</v>
      </c>
      <c r="AR162" s="131">
        <v>0</v>
      </c>
      <c r="AS162" s="131">
        <v>0</v>
      </c>
      <c r="AT162" s="131">
        <v>0</v>
      </c>
      <c r="AU162" s="131">
        <v>0</v>
      </c>
      <c r="AV162" s="131">
        <v>0</v>
      </c>
      <c r="AW162" s="131">
        <v>0</v>
      </c>
      <c r="AX162" s="131">
        <v>0</v>
      </c>
      <c r="AY162" s="131">
        <v>0</v>
      </c>
      <c r="AZ162" s="131">
        <v>0</v>
      </c>
      <c r="BA162" s="131">
        <v>0</v>
      </c>
      <c r="BB162" s="131">
        <v>0</v>
      </c>
      <c r="BC162" s="131">
        <v>0</v>
      </c>
      <c r="BD162" s="131">
        <v>0</v>
      </c>
      <c r="BE162" s="131">
        <v>0</v>
      </c>
      <c r="BF162" s="131">
        <v>0</v>
      </c>
      <c r="BG162" s="131">
        <v>0</v>
      </c>
      <c r="BH162" s="131">
        <v>0</v>
      </c>
      <c r="BI162" s="131">
        <v>0</v>
      </c>
      <c r="BJ162" s="131">
        <v>0</v>
      </c>
      <c r="BK162" s="131">
        <v>0</v>
      </c>
      <c r="BL162" s="131">
        <v>0</v>
      </c>
      <c r="BM162" s="131">
        <v>0</v>
      </c>
      <c r="BN162" s="131">
        <v>0</v>
      </c>
    </row>
    <row r="163" spans="3:66" x14ac:dyDescent="0.35">
      <c r="C163" s="6"/>
      <c r="D163" s="6"/>
      <c r="E163" s="54" t="s">
        <v>161</v>
      </c>
      <c r="G163" s="131">
        <v>0</v>
      </c>
      <c r="H163" s="131">
        <v>0</v>
      </c>
      <c r="I163" s="131">
        <v>0</v>
      </c>
      <c r="J163" s="131">
        <v>0</v>
      </c>
      <c r="K163" s="131">
        <v>0</v>
      </c>
      <c r="L163" s="131">
        <v>0</v>
      </c>
      <c r="M163" s="131">
        <v>0</v>
      </c>
      <c r="N163" s="131">
        <v>0</v>
      </c>
      <c r="O163" s="131">
        <v>0</v>
      </c>
      <c r="P163" s="131">
        <v>0</v>
      </c>
      <c r="Q163" s="131">
        <v>0</v>
      </c>
      <c r="R163" s="131">
        <v>0</v>
      </c>
      <c r="S163" s="131">
        <v>0</v>
      </c>
      <c r="T163" s="131">
        <v>0</v>
      </c>
      <c r="U163" s="131">
        <v>0</v>
      </c>
      <c r="V163" s="131">
        <v>0</v>
      </c>
      <c r="W163" s="131">
        <v>0</v>
      </c>
      <c r="X163" s="131">
        <v>0</v>
      </c>
      <c r="Y163" s="131">
        <v>0</v>
      </c>
      <c r="Z163" s="131">
        <v>0</v>
      </c>
      <c r="AA163" s="131">
        <v>0</v>
      </c>
      <c r="AB163" s="131">
        <v>0</v>
      </c>
      <c r="AC163" s="131">
        <v>0</v>
      </c>
      <c r="AD163" s="131">
        <v>0</v>
      </c>
      <c r="AE163" s="131">
        <v>0</v>
      </c>
      <c r="AF163" s="131">
        <v>0</v>
      </c>
      <c r="AG163" s="131">
        <v>0</v>
      </c>
      <c r="AH163" s="131">
        <v>0</v>
      </c>
      <c r="AI163" s="131">
        <v>0</v>
      </c>
      <c r="AJ163" s="131">
        <v>0</v>
      </c>
      <c r="AK163" s="131">
        <v>0</v>
      </c>
      <c r="AL163" s="131">
        <v>0</v>
      </c>
      <c r="AM163" s="131">
        <v>0</v>
      </c>
      <c r="AN163" s="131">
        <v>0</v>
      </c>
      <c r="AO163" s="131">
        <v>0</v>
      </c>
      <c r="AP163" s="131">
        <v>0</v>
      </c>
      <c r="AQ163" s="131">
        <v>0</v>
      </c>
      <c r="AR163" s="131">
        <v>0</v>
      </c>
      <c r="AS163" s="131">
        <v>0</v>
      </c>
      <c r="AT163" s="131">
        <v>0</v>
      </c>
      <c r="AU163" s="131">
        <v>0</v>
      </c>
      <c r="AV163" s="131">
        <v>0</v>
      </c>
      <c r="AW163" s="131">
        <v>0</v>
      </c>
      <c r="AX163" s="131">
        <v>0</v>
      </c>
      <c r="AY163" s="131">
        <v>0</v>
      </c>
      <c r="AZ163" s="131">
        <v>0</v>
      </c>
      <c r="BA163" s="131">
        <v>0</v>
      </c>
      <c r="BB163" s="131">
        <v>0</v>
      </c>
      <c r="BC163" s="131">
        <v>0</v>
      </c>
      <c r="BD163" s="131">
        <v>0</v>
      </c>
      <c r="BE163" s="131">
        <v>0</v>
      </c>
      <c r="BF163" s="131">
        <v>0</v>
      </c>
      <c r="BG163" s="131">
        <v>0</v>
      </c>
      <c r="BH163" s="131">
        <v>0</v>
      </c>
      <c r="BI163" s="131">
        <v>0</v>
      </c>
      <c r="BJ163" s="131">
        <v>0</v>
      </c>
      <c r="BK163" s="131">
        <v>0</v>
      </c>
      <c r="BL163" s="131">
        <v>0</v>
      </c>
      <c r="BM163" s="131">
        <v>0</v>
      </c>
      <c r="BN163" s="131">
        <v>0</v>
      </c>
    </row>
    <row r="164" spans="3:66" x14ac:dyDescent="0.35">
      <c r="C164" s="6"/>
      <c r="D164" s="6"/>
      <c r="E164" s="54" t="s">
        <v>162</v>
      </c>
      <c r="G164" s="131">
        <v>0</v>
      </c>
      <c r="H164" s="131">
        <v>0</v>
      </c>
      <c r="I164" s="131">
        <v>0</v>
      </c>
      <c r="J164" s="131">
        <v>0</v>
      </c>
      <c r="K164" s="131">
        <v>0</v>
      </c>
      <c r="L164" s="131">
        <v>0</v>
      </c>
      <c r="M164" s="131">
        <v>0</v>
      </c>
      <c r="N164" s="131">
        <v>0</v>
      </c>
      <c r="O164" s="131">
        <v>0</v>
      </c>
      <c r="P164" s="131">
        <v>0</v>
      </c>
      <c r="Q164" s="131">
        <v>0</v>
      </c>
      <c r="R164" s="131">
        <v>0</v>
      </c>
      <c r="S164" s="131">
        <v>0</v>
      </c>
      <c r="T164" s="131">
        <v>0</v>
      </c>
      <c r="U164" s="131">
        <v>0</v>
      </c>
      <c r="V164" s="131">
        <v>0</v>
      </c>
      <c r="W164" s="131">
        <v>0</v>
      </c>
      <c r="X164" s="131">
        <v>0</v>
      </c>
      <c r="Y164" s="131">
        <v>0</v>
      </c>
      <c r="Z164" s="131">
        <v>0</v>
      </c>
      <c r="AA164" s="131">
        <v>0</v>
      </c>
      <c r="AB164" s="131">
        <v>0</v>
      </c>
      <c r="AC164" s="131">
        <v>0</v>
      </c>
      <c r="AD164" s="131">
        <v>0</v>
      </c>
      <c r="AE164" s="131">
        <v>0</v>
      </c>
      <c r="AF164" s="131">
        <v>0</v>
      </c>
      <c r="AG164" s="131">
        <v>0</v>
      </c>
      <c r="AH164" s="131">
        <v>0</v>
      </c>
      <c r="AI164" s="131">
        <v>0</v>
      </c>
      <c r="AJ164" s="131">
        <v>0</v>
      </c>
      <c r="AK164" s="131">
        <v>0</v>
      </c>
      <c r="AL164" s="131">
        <v>0</v>
      </c>
      <c r="AM164" s="131">
        <v>0</v>
      </c>
      <c r="AN164" s="131">
        <v>0</v>
      </c>
      <c r="AO164" s="131">
        <v>0</v>
      </c>
      <c r="AP164" s="131">
        <v>0</v>
      </c>
      <c r="AQ164" s="131">
        <v>0</v>
      </c>
      <c r="AR164" s="131">
        <v>0</v>
      </c>
      <c r="AS164" s="131">
        <v>0</v>
      </c>
      <c r="AT164" s="131">
        <v>0</v>
      </c>
      <c r="AU164" s="131">
        <v>0</v>
      </c>
      <c r="AV164" s="131">
        <v>0</v>
      </c>
      <c r="AW164" s="131">
        <v>0</v>
      </c>
      <c r="AX164" s="131">
        <v>0</v>
      </c>
      <c r="AY164" s="131">
        <v>0</v>
      </c>
      <c r="AZ164" s="131">
        <v>0</v>
      </c>
      <c r="BA164" s="131">
        <v>0</v>
      </c>
      <c r="BB164" s="131">
        <v>0</v>
      </c>
      <c r="BC164" s="131">
        <v>0</v>
      </c>
      <c r="BD164" s="131">
        <v>0</v>
      </c>
      <c r="BE164" s="131">
        <v>0</v>
      </c>
      <c r="BF164" s="131">
        <v>0</v>
      </c>
      <c r="BG164" s="131">
        <v>0</v>
      </c>
      <c r="BH164" s="131">
        <v>0</v>
      </c>
      <c r="BI164" s="131">
        <v>0</v>
      </c>
      <c r="BJ164" s="131">
        <v>0</v>
      </c>
      <c r="BK164" s="131">
        <v>0</v>
      </c>
      <c r="BL164" s="131">
        <v>0</v>
      </c>
      <c r="BM164" s="131">
        <v>0</v>
      </c>
      <c r="BN164" s="131">
        <v>0</v>
      </c>
    </row>
    <row r="165" spans="3:66" x14ac:dyDescent="0.35">
      <c r="C165" s="6"/>
      <c r="D165" s="6"/>
      <c r="E165" s="54" t="s">
        <v>163</v>
      </c>
      <c r="G165" s="131">
        <v>0</v>
      </c>
      <c r="H165" s="131">
        <v>0</v>
      </c>
      <c r="I165" s="131">
        <v>0</v>
      </c>
      <c r="J165" s="131">
        <v>0</v>
      </c>
      <c r="K165" s="131">
        <v>0</v>
      </c>
      <c r="L165" s="131">
        <v>0</v>
      </c>
      <c r="M165" s="131">
        <v>0</v>
      </c>
      <c r="N165" s="131">
        <v>0</v>
      </c>
      <c r="O165" s="131">
        <v>0</v>
      </c>
      <c r="P165" s="131">
        <v>0</v>
      </c>
      <c r="Q165" s="131">
        <v>0</v>
      </c>
      <c r="R165" s="131">
        <v>0</v>
      </c>
      <c r="S165" s="131">
        <v>0</v>
      </c>
      <c r="T165" s="131">
        <v>0</v>
      </c>
      <c r="U165" s="131">
        <v>0</v>
      </c>
      <c r="V165" s="131">
        <v>0</v>
      </c>
      <c r="W165" s="131">
        <v>0</v>
      </c>
      <c r="X165" s="131">
        <v>0</v>
      </c>
      <c r="Y165" s="131">
        <v>0</v>
      </c>
      <c r="Z165" s="131">
        <v>0</v>
      </c>
      <c r="AA165" s="131">
        <v>0</v>
      </c>
      <c r="AB165" s="131">
        <v>0</v>
      </c>
      <c r="AC165" s="131">
        <v>0</v>
      </c>
      <c r="AD165" s="131">
        <v>0</v>
      </c>
      <c r="AE165" s="131">
        <v>0</v>
      </c>
      <c r="AF165" s="131">
        <v>0</v>
      </c>
      <c r="AG165" s="131">
        <v>0</v>
      </c>
      <c r="AH165" s="131">
        <v>0</v>
      </c>
      <c r="AI165" s="131">
        <v>0</v>
      </c>
      <c r="AJ165" s="131">
        <v>0</v>
      </c>
      <c r="AK165" s="131">
        <v>0</v>
      </c>
      <c r="AL165" s="131">
        <v>0</v>
      </c>
      <c r="AM165" s="131">
        <v>0</v>
      </c>
      <c r="AN165" s="131">
        <v>0</v>
      </c>
      <c r="AO165" s="131">
        <v>0</v>
      </c>
      <c r="AP165" s="131">
        <v>0</v>
      </c>
      <c r="AQ165" s="131">
        <v>0</v>
      </c>
      <c r="AR165" s="131">
        <v>0</v>
      </c>
      <c r="AS165" s="131">
        <v>0</v>
      </c>
      <c r="AT165" s="131">
        <v>0</v>
      </c>
      <c r="AU165" s="131">
        <v>0</v>
      </c>
      <c r="AV165" s="131">
        <v>0</v>
      </c>
      <c r="AW165" s="131">
        <v>0</v>
      </c>
      <c r="AX165" s="131">
        <v>0</v>
      </c>
      <c r="AY165" s="131">
        <v>0</v>
      </c>
      <c r="AZ165" s="131">
        <v>0</v>
      </c>
      <c r="BA165" s="131">
        <v>0</v>
      </c>
      <c r="BB165" s="131">
        <v>0</v>
      </c>
      <c r="BC165" s="131">
        <v>0</v>
      </c>
      <c r="BD165" s="131">
        <v>0</v>
      </c>
      <c r="BE165" s="131">
        <v>0</v>
      </c>
      <c r="BF165" s="131">
        <v>0</v>
      </c>
      <c r="BG165" s="131">
        <v>0</v>
      </c>
      <c r="BH165" s="131">
        <v>0</v>
      </c>
      <c r="BI165" s="131">
        <v>0</v>
      </c>
      <c r="BJ165" s="131">
        <v>0</v>
      </c>
      <c r="BK165" s="131">
        <v>0</v>
      </c>
      <c r="BL165" s="131">
        <v>0</v>
      </c>
      <c r="BM165" s="131">
        <v>0</v>
      </c>
      <c r="BN165" s="131">
        <v>0</v>
      </c>
    </row>
    <row r="166" spans="3:66" x14ac:dyDescent="0.35">
      <c r="C166" s="6"/>
      <c r="D166" s="6"/>
      <c r="E166" s="54" t="s">
        <v>164</v>
      </c>
      <c r="G166" s="131">
        <v>0</v>
      </c>
      <c r="H166" s="131">
        <v>0</v>
      </c>
      <c r="I166" s="131">
        <v>0</v>
      </c>
      <c r="J166" s="131">
        <v>0</v>
      </c>
      <c r="K166" s="131">
        <v>0</v>
      </c>
      <c r="L166" s="131">
        <v>0</v>
      </c>
      <c r="M166" s="131">
        <v>0</v>
      </c>
      <c r="N166" s="131">
        <v>0</v>
      </c>
      <c r="O166" s="131">
        <v>0</v>
      </c>
      <c r="P166" s="131">
        <v>0</v>
      </c>
      <c r="Q166" s="131">
        <v>0</v>
      </c>
      <c r="R166" s="131">
        <v>0</v>
      </c>
      <c r="S166" s="131">
        <v>0</v>
      </c>
      <c r="T166" s="131">
        <v>0</v>
      </c>
      <c r="U166" s="131">
        <v>0</v>
      </c>
      <c r="V166" s="131">
        <v>0</v>
      </c>
      <c r="W166" s="131">
        <v>0</v>
      </c>
      <c r="X166" s="131">
        <v>0</v>
      </c>
      <c r="Y166" s="131">
        <v>0</v>
      </c>
      <c r="Z166" s="131">
        <v>0</v>
      </c>
      <c r="AA166" s="131">
        <v>0</v>
      </c>
      <c r="AB166" s="131">
        <v>0</v>
      </c>
      <c r="AC166" s="131">
        <v>0</v>
      </c>
      <c r="AD166" s="131">
        <v>0</v>
      </c>
      <c r="AE166" s="131">
        <v>0</v>
      </c>
      <c r="AF166" s="131">
        <v>0</v>
      </c>
      <c r="AG166" s="131">
        <v>0</v>
      </c>
      <c r="AH166" s="131">
        <v>0</v>
      </c>
      <c r="AI166" s="131">
        <v>0</v>
      </c>
      <c r="AJ166" s="131">
        <v>0</v>
      </c>
      <c r="AK166" s="131">
        <v>0</v>
      </c>
      <c r="AL166" s="131">
        <v>0</v>
      </c>
      <c r="AM166" s="131">
        <v>0</v>
      </c>
      <c r="AN166" s="131">
        <v>0</v>
      </c>
      <c r="AO166" s="131">
        <v>0</v>
      </c>
      <c r="AP166" s="131">
        <v>0</v>
      </c>
      <c r="AQ166" s="131">
        <v>0</v>
      </c>
      <c r="AR166" s="131">
        <v>0</v>
      </c>
      <c r="AS166" s="131">
        <v>0</v>
      </c>
      <c r="AT166" s="131">
        <v>0</v>
      </c>
      <c r="AU166" s="131">
        <v>0</v>
      </c>
      <c r="AV166" s="131">
        <v>0</v>
      </c>
      <c r="AW166" s="131">
        <v>0</v>
      </c>
      <c r="AX166" s="131">
        <v>0</v>
      </c>
      <c r="AY166" s="131">
        <v>0</v>
      </c>
      <c r="AZ166" s="131">
        <v>0</v>
      </c>
      <c r="BA166" s="131">
        <v>0</v>
      </c>
      <c r="BB166" s="131">
        <v>0</v>
      </c>
      <c r="BC166" s="131">
        <v>0</v>
      </c>
      <c r="BD166" s="131">
        <v>0</v>
      </c>
      <c r="BE166" s="131">
        <v>0</v>
      </c>
      <c r="BF166" s="131">
        <v>0</v>
      </c>
      <c r="BG166" s="131">
        <v>0</v>
      </c>
      <c r="BH166" s="131">
        <v>0</v>
      </c>
      <c r="BI166" s="131">
        <v>0</v>
      </c>
      <c r="BJ166" s="131">
        <v>0</v>
      </c>
      <c r="BK166" s="131">
        <v>0</v>
      </c>
      <c r="BL166" s="131">
        <v>0</v>
      </c>
      <c r="BM166" s="131">
        <v>0</v>
      </c>
      <c r="BN166" s="131">
        <v>0</v>
      </c>
    </row>
    <row r="167" spans="3:66" x14ac:dyDescent="0.35">
      <c r="C167" s="6"/>
      <c r="D167" s="6"/>
      <c r="E167" s="3" t="s">
        <v>86</v>
      </c>
      <c r="G167" s="36">
        <f t="shared" ref="G167:AL167" si="115">SUM(G162:G166)</f>
        <v>0</v>
      </c>
      <c r="H167" s="36">
        <f t="shared" si="115"/>
        <v>0</v>
      </c>
      <c r="I167" s="36">
        <f t="shared" si="115"/>
        <v>0</v>
      </c>
      <c r="J167" s="36">
        <f t="shared" si="115"/>
        <v>0</v>
      </c>
      <c r="K167" s="36">
        <f t="shared" si="115"/>
        <v>0</v>
      </c>
      <c r="L167" s="36">
        <f t="shared" si="115"/>
        <v>0</v>
      </c>
      <c r="M167" s="36">
        <f t="shared" si="115"/>
        <v>0</v>
      </c>
      <c r="N167" s="36">
        <f t="shared" si="115"/>
        <v>0</v>
      </c>
      <c r="O167" s="36">
        <f t="shared" si="115"/>
        <v>0</v>
      </c>
      <c r="P167" s="36">
        <f t="shared" si="115"/>
        <v>0</v>
      </c>
      <c r="Q167" s="36">
        <f t="shared" si="115"/>
        <v>0</v>
      </c>
      <c r="R167" s="36">
        <f t="shared" si="115"/>
        <v>0</v>
      </c>
      <c r="S167" s="36">
        <f t="shared" si="115"/>
        <v>0</v>
      </c>
      <c r="T167" s="36">
        <f t="shared" si="115"/>
        <v>0</v>
      </c>
      <c r="U167" s="36">
        <f t="shared" si="115"/>
        <v>0</v>
      </c>
      <c r="V167" s="36">
        <f t="shared" si="115"/>
        <v>0</v>
      </c>
      <c r="W167" s="36">
        <f t="shared" si="115"/>
        <v>0</v>
      </c>
      <c r="X167" s="36">
        <f t="shared" si="115"/>
        <v>0</v>
      </c>
      <c r="Y167" s="36">
        <f t="shared" si="115"/>
        <v>0</v>
      </c>
      <c r="Z167" s="36">
        <f t="shared" si="115"/>
        <v>0</v>
      </c>
      <c r="AA167" s="36">
        <f t="shared" si="115"/>
        <v>0</v>
      </c>
      <c r="AB167" s="36">
        <f t="shared" si="115"/>
        <v>0</v>
      </c>
      <c r="AC167" s="36">
        <f t="shared" si="115"/>
        <v>0</v>
      </c>
      <c r="AD167" s="36">
        <f t="shared" si="115"/>
        <v>0</v>
      </c>
      <c r="AE167" s="36">
        <f t="shared" si="115"/>
        <v>0</v>
      </c>
      <c r="AF167" s="36">
        <f t="shared" si="115"/>
        <v>0</v>
      </c>
      <c r="AG167" s="36">
        <f t="shared" si="115"/>
        <v>0</v>
      </c>
      <c r="AH167" s="36">
        <f t="shared" si="115"/>
        <v>0</v>
      </c>
      <c r="AI167" s="36">
        <f t="shared" si="115"/>
        <v>0</v>
      </c>
      <c r="AJ167" s="36">
        <f t="shared" si="115"/>
        <v>0</v>
      </c>
      <c r="AK167" s="36">
        <f t="shared" si="115"/>
        <v>0</v>
      </c>
      <c r="AL167" s="36">
        <f t="shared" si="115"/>
        <v>0</v>
      </c>
      <c r="AM167" s="36">
        <f t="shared" ref="AM167:BN167" si="116">SUM(AM162:AM166)</f>
        <v>0</v>
      </c>
      <c r="AN167" s="36">
        <f t="shared" si="116"/>
        <v>0</v>
      </c>
      <c r="AO167" s="36">
        <f t="shared" si="116"/>
        <v>0</v>
      </c>
      <c r="AP167" s="36">
        <f t="shared" si="116"/>
        <v>0</v>
      </c>
      <c r="AQ167" s="36">
        <f t="shared" si="116"/>
        <v>0</v>
      </c>
      <c r="AR167" s="36">
        <f t="shared" si="116"/>
        <v>0</v>
      </c>
      <c r="AS167" s="36">
        <f t="shared" si="116"/>
        <v>0</v>
      </c>
      <c r="AT167" s="36">
        <f t="shared" si="116"/>
        <v>0</v>
      </c>
      <c r="AU167" s="36">
        <f t="shared" si="116"/>
        <v>0</v>
      </c>
      <c r="AV167" s="36">
        <f t="shared" si="116"/>
        <v>0</v>
      </c>
      <c r="AW167" s="36">
        <f t="shared" si="116"/>
        <v>0</v>
      </c>
      <c r="AX167" s="36">
        <f t="shared" si="116"/>
        <v>0</v>
      </c>
      <c r="AY167" s="36">
        <f t="shared" si="116"/>
        <v>0</v>
      </c>
      <c r="AZ167" s="36">
        <f t="shared" si="116"/>
        <v>0</v>
      </c>
      <c r="BA167" s="36">
        <f t="shared" si="116"/>
        <v>0</v>
      </c>
      <c r="BB167" s="36">
        <f t="shared" si="116"/>
        <v>0</v>
      </c>
      <c r="BC167" s="36">
        <f t="shared" si="116"/>
        <v>0</v>
      </c>
      <c r="BD167" s="36">
        <f t="shared" si="116"/>
        <v>0</v>
      </c>
      <c r="BE167" s="36">
        <f t="shared" si="116"/>
        <v>0</v>
      </c>
      <c r="BF167" s="36">
        <f t="shared" si="116"/>
        <v>0</v>
      </c>
      <c r="BG167" s="36">
        <f t="shared" si="116"/>
        <v>0</v>
      </c>
      <c r="BH167" s="36">
        <f t="shared" si="116"/>
        <v>0</v>
      </c>
      <c r="BI167" s="36">
        <f t="shared" si="116"/>
        <v>0</v>
      </c>
      <c r="BJ167" s="36">
        <f t="shared" si="116"/>
        <v>0</v>
      </c>
      <c r="BK167" s="36">
        <f t="shared" si="116"/>
        <v>0</v>
      </c>
      <c r="BL167" s="36">
        <f t="shared" si="116"/>
        <v>0</v>
      </c>
      <c r="BM167" s="36">
        <f t="shared" si="116"/>
        <v>0</v>
      </c>
      <c r="BN167" s="36">
        <f t="shared" si="116"/>
        <v>0</v>
      </c>
    </row>
    <row r="168" spans="3:66" s="81" customFormat="1" x14ac:dyDescent="0.35">
      <c r="C168" s="56"/>
      <c r="D168" s="56"/>
      <c r="E168" s="5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row>
    <row r="169" spans="3:66" x14ac:dyDescent="0.35">
      <c r="C169" s="6"/>
      <c r="D169" s="6"/>
      <c r="E169" s="54" t="s">
        <v>165</v>
      </c>
      <c r="G169" s="131">
        <v>0</v>
      </c>
      <c r="H169" s="131">
        <v>0</v>
      </c>
      <c r="I169" s="131">
        <v>0</v>
      </c>
      <c r="J169" s="131">
        <v>0</v>
      </c>
      <c r="K169" s="131">
        <v>0</v>
      </c>
      <c r="L169" s="131">
        <v>0</v>
      </c>
      <c r="M169" s="131">
        <v>0</v>
      </c>
      <c r="N169" s="131">
        <v>0</v>
      </c>
      <c r="O169" s="131">
        <v>0</v>
      </c>
      <c r="P169" s="131">
        <v>0</v>
      </c>
      <c r="Q169" s="131">
        <v>0</v>
      </c>
      <c r="R169" s="131">
        <v>0</v>
      </c>
      <c r="S169" s="131">
        <v>0</v>
      </c>
      <c r="T169" s="131">
        <v>0</v>
      </c>
      <c r="U169" s="131">
        <v>0</v>
      </c>
      <c r="V169" s="131">
        <v>0</v>
      </c>
      <c r="W169" s="131">
        <v>0</v>
      </c>
      <c r="X169" s="131">
        <v>0</v>
      </c>
      <c r="Y169" s="131">
        <v>0</v>
      </c>
      <c r="Z169" s="131">
        <v>0</v>
      </c>
      <c r="AA169" s="131">
        <v>0</v>
      </c>
      <c r="AB169" s="131">
        <v>0</v>
      </c>
      <c r="AC169" s="131">
        <v>0</v>
      </c>
      <c r="AD169" s="131">
        <v>0</v>
      </c>
      <c r="AE169" s="131">
        <v>0</v>
      </c>
      <c r="AF169" s="131">
        <v>0</v>
      </c>
      <c r="AG169" s="131">
        <v>0</v>
      </c>
      <c r="AH169" s="131">
        <v>0</v>
      </c>
      <c r="AI169" s="131">
        <v>0</v>
      </c>
      <c r="AJ169" s="131">
        <v>0</v>
      </c>
      <c r="AK169" s="131">
        <v>0</v>
      </c>
      <c r="AL169" s="131">
        <v>0</v>
      </c>
      <c r="AM169" s="131">
        <v>0</v>
      </c>
      <c r="AN169" s="131">
        <v>0</v>
      </c>
      <c r="AO169" s="131">
        <v>0</v>
      </c>
      <c r="AP169" s="131">
        <v>0</v>
      </c>
      <c r="AQ169" s="131">
        <v>0</v>
      </c>
      <c r="AR169" s="131">
        <v>0</v>
      </c>
      <c r="AS169" s="131">
        <v>0</v>
      </c>
      <c r="AT169" s="131">
        <v>0</v>
      </c>
      <c r="AU169" s="131">
        <v>0</v>
      </c>
      <c r="AV169" s="131">
        <v>0</v>
      </c>
      <c r="AW169" s="131">
        <v>0</v>
      </c>
      <c r="AX169" s="131">
        <v>0</v>
      </c>
      <c r="AY169" s="131">
        <v>0</v>
      </c>
      <c r="AZ169" s="131">
        <v>0</v>
      </c>
      <c r="BA169" s="131">
        <v>0</v>
      </c>
      <c r="BB169" s="131">
        <v>0</v>
      </c>
      <c r="BC169" s="131">
        <v>0</v>
      </c>
      <c r="BD169" s="131">
        <v>0</v>
      </c>
      <c r="BE169" s="131">
        <v>0</v>
      </c>
      <c r="BF169" s="131">
        <v>0</v>
      </c>
      <c r="BG169" s="131">
        <v>0</v>
      </c>
      <c r="BH169" s="131">
        <v>0</v>
      </c>
      <c r="BI169" s="131">
        <v>0</v>
      </c>
      <c r="BJ169" s="131">
        <v>0</v>
      </c>
      <c r="BK169" s="131">
        <v>0</v>
      </c>
      <c r="BL169" s="131">
        <v>0</v>
      </c>
      <c r="BM169" s="131">
        <v>0</v>
      </c>
      <c r="BN169" s="131">
        <v>0</v>
      </c>
    </row>
    <row r="170" spans="3:66" x14ac:dyDescent="0.35">
      <c r="C170" s="6"/>
      <c r="D170" s="6"/>
      <c r="E170" s="54" t="s">
        <v>161</v>
      </c>
      <c r="G170" s="131">
        <v>0</v>
      </c>
      <c r="H170" s="131">
        <v>0</v>
      </c>
      <c r="I170" s="131">
        <v>0</v>
      </c>
      <c r="J170" s="131">
        <v>0</v>
      </c>
      <c r="K170" s="131">
        <v>0</v>
      </c>
      <c r="L170" s="131">
        <v>0</v>
      </c>
      <c r="M170" s="131">
        <v>0</v>
      </c>
      <c r="N170" s="131">
        <v>0</v>
      </c>
      <c r="O170" s="131">
        <v>0</v>
      </c>
      <c r="P170" s="131">
        <v>0</v>
      </c>
      <c r="Q170" s="131">
        <v>0</v>
      </c>
      <c r="R170" s="131">
        <v>0</v>
      </c>
      <c r="S170" s="131">
        <v>0</v>
      </c>
      <c r="T170" s="131">
        <v>0</v>
      </c>
      <c r="U170" s="131">
        <v>0</v>
      </c>
      <c r="V170" s="131">
        <v>0</v>
      </c>
      <c r="W170" s="131">
        <v>0</v>
      </c>
      <c r="X170" s="131">
        <v>0</v>
      </c>
      <c r="Y170" s="131">
        <v>0</v>
      </c>
      <c r="Z170" s="131">
        <v>0</v>
      </c>
      <c r="AA170" s="131">
        <v>0</v>
      </c>
      <c r="AB170" s="131">
        <v>0</v>
      </c>
      <c r="AC170" s="131">
        <v>0</v>
      </c>
      <c r="AD170" s="131">
        <v>0</v>
      </c>
      <c r="AE170" s="131">
        <v>0</v>
      </c>
      <c r="AF170" s="131">
        <v>0</v>
      </c>
      <c r="AG170" s="131">
        <v>0</v>
      </c>
      <c r="AH170" s="131">
        <v>0</v>
      </c>
      <c r="AI170" s="131">
        <v>0</v>
      </c>
      <c r="AJ170" s="131">
        <v>0</v>
      </c>
      <c r="AK170" s="131">
        <v>0</v>
      </c>
      <c r="AL170" s="131">
        <v>0</v>
      </c>
      <c r="AM170" s="131">
        <v>0</v>
      </c>
      <c r="AN170" s="131">
        <v>0</v>
      </c>
      <c r="AO170" s="131">
        <v>0</v>
      </c>
      <c r="AP170" s="131">
        <v>0</v>
      </c>
      <c r="AQ170" s="131">
        <v>0</v>
      </c>
      <c r="AR170" s="131">
        <v>0</v>
      </c>
      <c r="AS170" s="131">
        <v>0</v>
      </c>
      <c r="AT170" s="131">
        <v>0</v>
      </c>
      <c r="AU170" s="131">
        <v>0</v>
      </c>
      <c r="AV170" s="131">
        <v>0</v>
      </c>
      <c r="AW170" s="131">
        <v>0</v>
      </c>
      <c r="AX170" s="131">
        <v>0</v>
      </c>
      <c r="AY170" s="131">
        <v>0</v>
      </c>
      <c r="AZ170" s="131">
        <v>0</v>
      </c>
      <c r="BA170" s="131">
        <v>0</v>
      </c>
      <c r="BB170" s="131">
        <v>0</v>
      </c>
      <c r="BC170" s="131">
        <v>0</v>
      </c>
      <c r="BD170" s="131">
        <v>0</v>
      </c>
      <c r="BE170" s="131">
        <v>0</v>
      </c>
      <c r="BF170" s="131">
        <v>0</v>
      </c>
      <c r="BG170" s="131">
        <v>0</v>
      </c>
      <c r="BH170" s="131">
        <v>0</v>
      </c>
      <c r="BI170" s="131">
        <v>0</v>
      </c>
      <c r="BJ170" s="131">
        <v>0</v>
      </c>
      <c r="BK170" s="131">
        <v>0</v>
      </c>
      <c r="BL170" s="131">
        <v>0</v>
      </c>
      <c r="BM170" s="131">
        <v>0</v>
      </c>
      <c r="BN170" s="131">
        <v>0</v>
      </c>
    </row>
    <row r="171" spans="3:66" x14ac:dyDescent="0.35">
      <c r="C171" s="6"/>
      <c r="D171" s="6"/>
      <c r="E171" s="54" t="s">
        <v>162</v>
      </c>
      <c r="G171" s="131">
        <v>0</v>
      </c>
      <c r="H171" s="131">
        <v>0</v>
      </c>
      <c r="I171" s="131">
        <v>0</v>
      </c>
      <c r="J171" s="131">
        <v>0</v>
      </c>
      <c r="K171" s="131">
        <v>0</v>
      </c>
      <c r="L171" s="131">
        <v>0</v>
      </c>
      <c r="M171" s="131">
        <v>0</v>
      </c>
      <c r="N171" s="131">
        <v>0</v>
      </c>
      <c r="O171" s="131">
        <v>0</v>
      </c>
      <c r="P171" s="131">
        <v>0</v>
      </c>
      <c r="Q171" s="131">
        <v>0</v>
      </c>
      <c r="R171" s="131">
        <v>0</v>
      </c>
      <c r="S171" s="131">
        <v>0</v>
      </c>
      <c r="T171" s="131">
        <v>0</v>
      </c>
      <c r="U171" s="131">
        <v>0</v>
      </c>
      <c r="V171" s="131">
        <v>0</v>
      </c>
      <c r="W171" s="131">
        <v>0</v>
      </c>
      <c r="X171" s="131">
        <v>0</v>
      </c>
      <c r="Y171" s="131">
        <v>0</v>
      </c>
      <c r="Z171" s="131">
        <v>0</v>
      </c>
      <c r="AA171" s="131">
        <v>0</v>
      </c>
      <c r="AB171" s="131">
        <v>0</v>
      </c>
      <c r="AC171" s="131">
        <v>0</v>
      </c>
      <c r="AD171" s="131">
        <v>0</v>
      </c>
      <c r="AE171" s="131">
        <v>0</v>
      </c>
      <c r="AF171" s="131">
        <v>0</v>
      </c>
      <c r="AG171" s="131">
        <v>0</v>
      </c>
      <c r="AH171" s="131">
        <v>0</v>
      </c>
      <c r="AI171" s="131">
        <v>0</v>
      </c>
      <c r="AJ171" s="131">
        <v>0</v>
      </c>
      <c r="AK171" s="131">
        <v>0</v>
      </c>
      <c r="AL171" s="131">
        <v>0</v>
      </c>
      <c r="AM171" s="131">
        <v>0</v>
      </c>
      <c r="AN171" s="131">
        <v>0</v>
      </c>
      <c r="AO171" s="131">
        <v>0</v>
      </c>
      <c r="AP171" s="131">
        <v>0</v>
      </c>
      <c r="AQ171" s="131">
        <v>0</v>
      </c>
      <c r="AR171" s="131">
        <v>0</v>
      </c>
      <c r="AS171" s="131">
        <v>0</v>
      </c>
      <c r="AT171" s="131">
        <v>0</v>
      </c>
      <c r="AU171" s="131">
        <v>0</v>
      </c>
      <c r="AV171" s="131">
        <v>0</v>
      </c>
      <c r="AW171" s="131">
        <v>0</v>
      </c>
      <c r="AX171" s="131">
        <v>0</v>
      </c>
      <c r="AY171" s="131">
        <v>0</v>
      </c>
      <c r="AZ171" s="131">
        <v>0</v>
      </c>
      <c r="BA171" s="131">
        <v>0</v>
      </c>
      <c r="BB171" s="131">
        <v>0</v>
      </c>
      <c r="BC171" s="131">
        <v>0</v>
      </c>
      <c r="BD171" s="131">
        <v>0</v>
      </c>
      <c r="BE171" s="131">
        <v>0</v>
      </c>
      <c r="BF171" s="131">
        <v>0</v>
      </c>
      <c r="BG171" s="131">
        <v>0</v>
      </c>
      <c r="BH171" s="131">
        <v>0</v>
      </c>
      <c r="BI171" s="131">
        <v>0</v>
      </c>
      <c r="BJ171" s="131">
        <v>0</v>
      </c>
      <c r="BK171" s="131">
        <v>0</v>
      </c>
      <c r="BL171" s="131">
        <v>0</v>
      </c>
      <c r="BM171" s="131">
        <v>0</v>
      </c>
      <c r="BN171" s="131">
        <v>0</v>
      </c>
    </row>
    <row r="172" spans="3:66" x14ac:dyDescent="0.35">
      <c r="C172" s="6"/>
      <c r="D172" s="6"/>
      <c r="E172" s="54" t="s">
        <v>163</v>
      </c>
      <c r="G172" s="131">
        <v>0</v>
      </c>
      <c r="H172" s="131">
        <v>0</v>
      </c>
      <c r="I172" s="131">
        <v>0</v>
      </c>
      <c r="J172" s="131">
        <v>0</v>
      </c>
      <c r="K172" s="131">
        <v>0</v>
      </c>
      <c r="L172" s="131">
        <v>0</v>
      </c>
      <c r="M172" s="131">
        <v>0</v>
      </c>
      <c r="N172" s="131">
        <v>0</v>
      </c>
      <c r="O172" s="131">
        <v>0</v>
      </c>
      <c r="P172" s="131">
        <v>0</v>
      </c>
      <c r="Q172" s="131">
        <v>0</v>
      </c>
      <c r="R172" s="131">
        <v>0</v>
      </c>
      <c r="S172" s="131">
        <v>0</v>
      </c>
      <c r="T172" s="131">
        <v>0</v>
      </c>
      <c r="U172" s="131">
        <v>0</v>
      </c>
      <c r="V172" s="131">
        <v>0</v>
      </c>
      <c r="W172" s="131">
        <v>0</v>
      </c>
      <c r="X172" s="131">
        <v>0</v>
      </c>
      <c r="Y172" s="131">
        <v>0</v>
      </c>
      <c r="Z172" s="131">
        <v>0</v>
      </c>
      <c r="AA172" s="131">
        <v>0</v>
      </c>
      <c r="AB172" s="131">
        <v>0</v>
      </c>
      <c r="AC172" s="131">
        <v>0</v>
      </c>
      <c r="AD172" s="131">
        <v>0</v>
      </c>
      <c r="AE172" s="131">
        <v>0</v>
      </c>
      <c r="AF172" s="131">
        <v>0</v>
      </c>
      <c r="AG172" s="131">
        <v>0</v>
      </c>
      <c r="AH172" s="131">
        <v>0</v>
      </c>
      <c r="AI172" s="131">
        <v>0</v>
      </c>
      <c r="AJ172" s="131">
        <v>0</v>
      </c>
      <c r="AK172" s="131">
        <v>0</v>
      </c>
      <c r="AL172" s="131">
        <v>0</v>
      </c>
      <c r="AM172" s="131">
        <v>0</v>
      </c>
      <c r="AN172" s="131">
        <v>0</v>
      </c>
      <c r="AO172" s="131">
        <v>0</v>
      </c>
      <c r="AP172" s="131">
        <v>0</v>
      </c>
      <c r="AQ172" s="131">
        <v>0</v>
      </c>
      <c r="AR172" s="131">
        <v>0</v>
      </c>
      <c r="AS172" s="131">
        <v>0</v>
      </c>
      <c r="AT172" s="131">
        <v>0</v>
      </c>
      <c r="AU172" s="131">
        <v>0</v>
      </c>
      <c r="AV172" s="131">
        <v>0</v>
      </c>
      <c r="AW172" s="131">
        <v>0</v>
      </c>
      <c r="AX172" s="131">
        <v>0</v>
      </c>
      <c r="AY172" s="131">
        <v>0</v>
      </c>
      <c r="AZ172" s="131">
        <v>0</v>
      </c>
      <c r="BA172" s="131">
        <v>0</v>
      </c>
      <c r="BB172" s="131">
        <v>0</v>
      </c>
      <c r="BC172" s="131">
        <v>0</v>
      </c>
      <c r="BD172" s="131">
        <v>0</v>
      </c>
      <c r="BE172" s="131">
        <v>0</v>
      </c>
      <c r="BF172" s="131">
        <v>0</v>
      </c>
      <c r="BG172" s="131">
        <v>0</v>
      </c>
      <c r="BH172" s="131">
        <v>0</v>
      </c>
      <c r="BI172" s="131">
        <v>0</v>
      </c>
      <c r="BJ172" s="131">
        <v>0</v>
      </c>
      <c r="BK172" s="131">
        <v>0</v>
      </c>
      <c r="BL172" s="131">
        <v>0</v>
      </c>
      <c r="BM172" s="131">
        <v>0</v>
      </c>
      <c r="BN172" s="131">
        <v>0</v>
      </c>
    </row>
    <row r="173" spans="3:66" x14ac:dyDescent="0.35">
      <c r="C173" s="6"/>
      <c r="D173" s="6"/>
      <c r="E173" s="54" t="s">
        <v>164</v>
      </c>
      <c r="G173" s="131">
        <v>0</v>
      </c>
      <c r="H173" s="131">
        <v>0</v>
      </c>
      <c r="I173" s="131">
        <v>0</v>
      </c>
      <c r="J173" s="131">
        <v>0</v>
      </c>
      <c r="K173" s="131">
        <v>0</v>
      </c>
      <c r="L173" s="131">
        <v>0</v>
      </c>
      <c r="M173" s="131">
        <v>0</v>
      </c>
      <c r="N173" s="131">
        <v>0</v>
      </c>
      <c r="O173" s="131">
        <v>0</v>
      </c>
      <c r="P173" s="131">
        <v>0</v>
      </c>
      <c r="Q173" s="131">
        <v>0</v>
      </c>
      <c r="R173" s="131">
        <v>0</v>
      </c>
      <c r="S173" s="131">
        <v>0</v>
      </c>
      <c r="T173" s="131">
        <v>0</v>
      </c>
      <c r="U173" s="131">
        <v>0</v>
      </c>
      <c r="V173" s="131">
        <v>0</v>
      </c>
      <c r="W173" s="131">
        <v>0</v>
      </c>
      <c r="X173" s="131">
        <v>0</v>
      </c>
      <c r="Y173" s="131">
        <v>0</v>
      </c>
      <c r="Z173" s="131">
        <v>0</v>
      </c>
      <c r="AA173" s="131">
        <v>0</v>
      </c>
      <c r="AB173" s="131">
        <v>0</v>
      </c>
      <c r="AC173" s="131">
        <v>0</v>
      </c>
      <c r="AD173" s="131">
        <v>0</v>
      </c>
      <c r="AE173" s="131">
        <v>0</v>
      </c>
      <c r="AF173" s="131">
        <v>0</v>
      </c>
      <c r="AG173" s="131">
        <v>0</v>
      </c>
      <c r="AH173" s="131">
        <v>0</v>
      </c>
      <c r="AI173" s="131">
        <v>0</v>
      </c>
      <c r="AJ173" s="131">
        <v>0</v>
      </c>
      <c r="AK173" s="131">
        <v>0</v>
      </c>
      <c r="AL173" s="131">
        <v>0</v>
      </c>
      <c r="AM173" s="131">
        <v>0</v>
      </c>
      <c r="AN173" s="131">
        <v>0</v>
      </c>
      <c r="AO173" s="131">
        <v>0</v>
      </c>
      <c r="AP173" s="131">
        <v>0</v>
      </c>
      <c r="AQ173" s="131">
        <v>0</v>
      </c>
      <c r="AR173" s="131">
        <v>0</v>
      </c>
      <c r="AS173" s="131">
        <v>0</v>
      </c>
      <c r="AT173" s="131">
        <v>0</v>
      </c>
      <c r="AU173" s="131">
        <v>0</v>
      </c>
      <c r="AV173" s="131">
        <v>0</v>
      </c>
      <c r="AW173" s="131">
        <v>0</v>
      </c>
      <c r="AX173" s="131">
        <v>0</v>
      </c>
      <c r="AY173" s="131">
        <v>0</v>
      </c>
      <c r="AZ173" s="131">
        <v>0</v>
      </c>
      <c r="BA173" s="131">
        <v>0</v>
      </c>
      <c r="BB173" s="131">
        <v>0</v>
      </c>
      <c r="BC173" s="131">
        <v>0</v>
      </c>
      <c r="BD173" s="131">
        <v>0</v>
      </c>
      <c r="BE173" s="131">
        <v>0</v>
      </c>
      <c r="BF173" s="131">
        <v>0</v>
      </c>
      <c r="BG173" s="131">
        <v>0</v>
      </c>
      <c r="BH173" s="131">
        <v>0</v>
      </c>
      <c r="BI173" s="131">
        <v>0</v>
      </c>
      <c r="BJ173" s="131">
        <v>0</v>
      </c>
      <c r="BK173" s="131">
        <v>0</v>
      </c>
      <c r="BL173" s="131">
        <v>0</v>
      </c>
      <c r="BM173" s="131">
        <v>0</v>
      </c>
      <c r="BN173" s="131">
        <v>0</v>
      </c>
    </row>
    <row r="174" spans="3:66" x14ac:dyDescent="0.35">
      <c r="C174" s="6"/>
      <c r="D174" s="6"/>
      <c r="E174" s="3" t="s">
        <v>87</v>
      </c>
      <c r="G174" s="36">
        <f t="shared" ref="G174:AL174" si="117">SUM(G169:G173)</f>
        <v>0</v>
      </c>
      <c r="H174" s="36">
        <f t="shared" si="117"/>
        <v>0</v>
      </c>
      <c r="I174" s="36">
        <f t="shared" si="117"/>
        <v>0</v>
      </c>
      <c r="J174" s="36">
        <f t="shared" si="117"/>
        <v>0</v>
      </c>
      <c r="K174" s="36">
        <f t="shared" si="117"/>
        <v>0</v>
      </c>
      <c r="L174" s="36">
        <f t="shared" si="117"/>
        <v>0</v>
      </c>
      <c r="M174" s="36">
        <f t="shared" si="117"/>
        <v>0</v>
      </c>
      <c r="N174" s="36">
        <f t="shared" si="117"/>
        <v>0</v>
      </c>
      <c r="O174" s="36">
        <f t="shared" si="117"/>
        <v>0</v>
      </c>
      <c r="P174" s="36">
        <f t="shared" si="117"/>
        <v>0</v>
      </c>
      <c r="Q174" s="36">
        <f t="shared" si="117"/>
        <v>0</v>
      </c>
      <c r="R174" s="36">
        <f t="shared" si="117"/>
        <v>0</v>
      </c>
      <c r="S174" s="36">
        <f t="shared" si="117"/>
        <v>0</v>
      </c>
      <c r="T174" s="36">
        <f t="shared" si="117"/>
        <v>0</v>
      </c>
      <c r="U174" s="36">
        <f t="shared" si="117"/>
        <v>0</v>
      </c>
      <c r="V174" s="36">
        <f t="shared" si="117"/>
        <v>0</v>
      </c>
      <c r="W174" s="36">
        <f t="shared" si="117"/>
        <v>0</v>
      </c>
      <c r="X174" s="36">
        <f t="shared" si="117"/>
        <v>0</v>
      </c>
      <c r="Y174" s="36">
        <f t="shared" si="117"/>
        <v>0</v>
      </c>
      <c r="Z174" s="36">
        <f t="shared" si="117"/>
        <v>0</v>
      </c>
      <c r="AA174" s="36">
        <f t="shared" si="117"/>
        <v>0</v>
      </c>
      <c r="AB174" s="36">
        <f t="shared" si="117"/>
        <v>0</v>
      </c>
      <c r="AC174" s="36">
        <f t="shared" si="117"/>
        <v>0</v>
      </c>
      <c r="AD174" s="36">
        <f t="shared" si="117"/>
        <v>0</v>
      </c>
      <c r="AE174" s="36">
        <f t="shared" si="117"/>
        <v>0</v>
      </c>
      <c r="AF174" s="36">
        <f t="shared" si="117"/>
        <v>0</v>
      </c>
      <c r="AG174" s="36">
        <f t="shared" si="117"/>
        <v>0</v>
      </c>
      <c r="AH174" s="36">
        <f t="shared" si="117"/>
        <v>0</v>
      </c>
      <c r="AI174" s="36">
        <f t="shared" si="117"/>
        <v>0</v>
      </c>
      <c r="AJ174" s="36">
        <f t="shared" si="117"/>
        <v>0</v>
      </c>
      <c r="AK174" s="36">
        <f t="shared" si="117"/>
        <v>0</v>
      </c>
      <c r="AL174" s="36">
        <f t="shared" si="117"/>
        <v>0</v>
      </c>
      <c r="AM174" s="36">
        <f t="shared" ref="AM174:BN174" si="118">SUM(AM169:AM173)</f>
        <v>0</v>
      </c>
      <c r="AN174" s="36">
        <f t="shared" si="118"/>
        <v>0</v>
      </c>
      <c r="AO174" s="36">
        <f t="shared" si="118"/>
        <v>0</v>
      </c>
      <c r="AP174" s="36">
        <f t="shared" si="118"/>
        <v>0</v>
      </c>
      <c r="AQ174" s="36">
        <f t="shared" si="118"/>
        <v>0</v>
      </c>
      <c r="AR174" s="36">
        <f t="shared" si="118"/>
        <v>0</v>
      </c>
      <c r="AS174" s="36">
        <f t="shared" si="118"/>
        <v>0</v>
      </c>
      <c r="AT174" s="36">
        <f t="shared" si="118"/>
        <v>0</v>
      </c>
      <c r="AU174" s="36">
        <f t="shared" si="118"/>
        <v>0</v>
      </c>
      <c r="AV174" s="36">
        <f t="shared" si="118"/>
        <v>0</v>
      </c>
      <c r="AW174" s="36">
        <f t="shared" si="118"/>
        <v>0</v>
      </c>
      <c r="AX174" s="36">
        <f t="shared" si="118"/>
        <v>0</v>
      </c>
      <c r="AY174" s="36">
        <f t="shared" si="118"/>
        <v>0</v>
      </c>
      <c r="AZ174" s="36">
        <f t="shared" si="118"/>
        <v>0</v>
      </c>
      <c r="BA174" s="36">
        <f t="shared" si="118"/>
        <v>0</v>
      </c>
      <c r="BB174" s="36">
        <f t="shared" si="118"/>
        <v>0</v>
      </c>
      <c r="BC174" s="36">
        <f t="shared" si="118"/>
        <v>0</v>
      </c>
      <c r="BD174" s="36">
        <f t="shared" si="118"/>
        <v>0</v>
      </c>
      <c r="BE174" s="36">
        <f t="shared" si="118"/>
        <v>0</v>
      </c>
      <c r="BF174" s="36">
        <f t="shared" si="118"/>
        <v>0</v>
      </c>
      <c r="BG174" s="36">
        <f t="shared" si="118"/>
        <v>0</v>
      </c>
      <c r="BH174" s="36">
        <f t="shared" si="118"/>
        <v>0</v>
      </c>
      <c r="BI174" s="36">
        <f t="shared" si="118"/>
        <v>0</v>
      </c>
      <c r="BJ174" s="36">
        <f t="shared" si="118"/>
        <v>0</v>
      </c>
      <c r="BK174" s="36">
        <f t="shared" si="118"/>
        <v>0</v>
      </c>
      <c r="BL174" s="36">
        <f t="shared" si="118"/>
        <v>0</v>
      </c>
      <c r="BM174" s="36">
        <f t="shared" si="118"/>
        <v>0</v>
      </c>
      <c r="BN174" s="36">
        <f t="shared" si="118"/>
        <v>0</v>
      </c>
    </row>
    <row r="175" spans="3:66" s="81" customFormat="1" x14ac:dyDescent="0.35">
      <c r="C175" s="56"/>
      <c r="D175" s="56"/>
      <c r="E175" s="5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row>
    <row r="176" spans="3:66" x14ac:dyDescent="0.35">
      <c r="C176" s="6"/>
      <c r="D176" s="6"/>
      <c r="E176" s="54" t="s">
        <v>165</v>
      </c>
      <c r="G176" s="131">
        <v>0</v>
      </c>
      <c r="H176" s="131">
        <v>0</v>
      </c>
      <c r="I176" s="131">
        <v>0</v>
      </c>
      <c r="J176" s="131">
        <v>0</v>
      </c>
      <c r="K176" s="131">
        <v>0</v>
      </c>
      <c r="L176" s="131">
        <v>0</v>
      </c>
      <c r="M176" s="131">
        <v>0</v>
      </c>
      <c r="N176" s="131">
        <v>0</v>
      </c>
      <c r="O176" s="131">
        <v>0</v>
      </c>
      <c r="P176" s="131">
        <v>0</v>
      </c>
      <c r="Q176" s="131">
        <v>0</v>
      </c>
      <c r="R176" s="131">
        <v>0</v>
      </c>
      <c r="S176" s="131">
        <v>0</v>
      </c>
      <c r="T176" s="131">
        <v>0</v>
      </c>
      <c r="U176" s="131">
        <v>0</v>
      </c>
      <c r="V176" s="131">
        <v>0</v>
      </c>
      <c r="W176" s="131">
        <v>0</v>
      </c>
      <c r="X176" s="131">
        <v>0</v>
      </c>
      <c r="Y176" s="131">
        <v>0</v>
      </c>
      <c r="Z176" s="131">
        <v>0</v>
      </c>
      <c r="AA176" s="131">
        <v>0</v>
      </c>
      <c r="AB176" s="131">
        <v>0</v>
      </c>
      <c r="AC176" s="131">
        <v>0</v>
      </c>
      <c r="AD176" s="131">
        <v>0</v>
      </c>
      <c r="AE176" s="131">
        <v>0</v>
      </c>
      <c r="AF176" s="131">
        <v>0</v>
      </c>
      <c r="AG176" s="131">
        <v>0</v>
      </c>
      <c r="AH176" s="131">
        <v>0</v>
      </c>
      <c r="AI176" s="131">
        <v>0</v>
      </c>
      <c r="AJ176" s="131">
        <v>0</v>
      </c>
      <c r="AK176" s="131">
        <v>0</v>
      </c>
      <c r="AL176" s="131">
        <v>0</v>
      </c>
      <c r="AM176" s="131">
        <v>0</v>
      </c>
      <c r="AN176" s="131">
        <v>0</v>
      </c>
      <c r="AO176" s="131">
        <v>0</v>
      </c>
      <c r="AP176" s="131">
        <v>0</v>
      </c>
      <c r="AQ176" s="131">
        <v>0</v>
      </c>
      <c r="AR176" s="131">
        <v>0</v>
      </c>
      <c r="AS176" s="131">
        <v>0</v>
      </c>
      <c r="AT176" s="131">
        <v>0</v>
      </c>
      <c r="AU176" s="131">
        <v>0</v>
      </c>
      <c r="AV176" s="131">
        <v>0</v>
      </c>
      <c r="AW176" s="131">
        <v>0</v>
      </c>
      <c r="AX176" s="131">
        <v>0</v>
      </c>
      <c r="AY176" s="131">
        <v>0</v>
      </c>
      <c r="AZ176" s="131">
        <v>0</v>
      </c>
      <c r="BA176" s="131">
        <v>0</v>
      </c>
      <c r="BB176" s="131">
        <v>0</v>
      </c>
      <c r="BC176" s="131">
        <v>0</v>
      </c>
      <c r="BD176" s="131">
        <v>0</v>
      </c>
      <c r="BE176" s="131">
        <v>0</v>
      </c>
      <c r="BF176" s="131">
        <v>0</v>
      </c>
      <c r="BG176" s="131">
        <v>0</v>
      </c>
      <c r="BH176" s="131">
        <v>0</v>
      </c>
      <c r="BI176" s="131">
        <v>0</v>
      </c>
      <c r="BJ176" s="131">
        <v>0</v>
      </c>
      <c r="BK176" s="131">
        <v>0</v>
      </c>
      <c r="BL176" s="131">
        <v>0</v>
      </c>
      <c r="BM176" s="131">
        <v>0</v>
      </c>
      <c r="BN176" s="131">
        <v>0</v>
      </c>
    </row>
    <row r="177" spans="3:66" x14ac:dyDescent="0.35">
      <c r="C177" s="6"/>
      <c r="D177" s="6"/>
      <c r="E177" s="54" t="s">
        <v>161</v>
      </c>
      <c r="G177" s="131">
        <v>0</v>
      </c>
      <c r="H177" s="131">
        <v>0</v>
      </c>
      <c r="I177" s="131">
        <v>0</v>
      </c>
      <c r="J177" s="131">
        <v>0</v>
      </c>
      <c r="K177" s="131">
        <v>0</v>
      </c>
      <c r="L177" s="131">
        <v>0</v>
      </c>
      <c r="M177" s="131">
        <v>0</v>
      </c>
      <c r="N177" s="131">
        <v>0</v>
      </c>
      <c r="O177" s="131">
        <v>0</v>
      </c>
      <c r="P177" s="131">
        <v>0</v>
      </c>
      <c r="Q177" s="131">
        <v>0</v>
      </c>
      <c r="R177" s="131">
        <v>0</v>
      </c>
      <c r="S177" s="131">
        <v>0</v>
      </c>
      <c r="T177" s="131">
        <v>0</v>
      </c>
      <c r="U177" s="131">
        <v>0</v>
      </c>
      <c r="V177" s="131">
        <v>0</v>
      </c>
      <c r="W177" s="131">
        <v>0</v>
      </c>
      <c r="X177" s="131">
        <v>0</v>
      </c>
      <c r="Y177" s="131">
        <v>0</v>
      </c>
      <c r="Z177" s="131">
        <v>0</v>
      </c>
      <c r="AA177" s="131">
        <v>0</v>
      </c>
      <c r="AB177" s="131">
        <v>0</v>
      </c>
      <c r="AC177" s="131">
        <v>0</v>
      </c>
      <c r="AD177" s="131">
        <v>0</v>
      </c>
      <c r="AE177" s="131">
        <v>0</v>
      </c>
      <c r="AF177" s="131">
        <v>0</v>
      </c>
      <c r="AG177" s="131">
        <v>0</v>
      </c>
      <c r="AH177" s="131">
        <v>0</v>
      </c>
      <c r="AI177" s="131">
        <v>0</v>
      </c>
      <c r="AJ177" s="131">
        <v>0</v>
      </c>
      <c r="AK177" s="131">
        <v>0</v>
      </c>
      <c r="AL177" s="131">
        <v>0</v>
      </c>
      <c r="AM177" s="131">
        <v>0</v>
      </c>
      <c r="AN177" s="131">
        <v>0</v>
      </c>
      <c r="AO177" s="131">
        <v>0</v>
      </c>
      <c r="AP177" s="131">
        <v>0</v>
      </c>
      <c r="AQ177" s="131">
        <v>0</v>
      </c>
      <c r="AR177" s="131">
        <v>0</v>
      </c>
      <c r="AS177" s="131">
        <v>0</v>
      </c>
      <c r="AT177" s="131">
        <v>0</v>
      </c>
      <c r="AU177" s="131">
        <v>0</v>
      </c>
      <c r="AV177" s="131">
        <v>0</v>
      </c>
      <c r="AW177" s="131">
        <v>0</v>
      </c>
      <c r="AX177" s="131">
        <v>0</v>
      </c>
      <c r="AY177" s="131">
        <v>0</v>
      </c>
      <c r="AZ177" s="131">
        <v>0</v>
      </c>
      <c r="BA177" s="131">
        <v>0</v>
      </c>
      <c r="BB177" s="131">
        <v>0</v>
      </c>
      <c r="BC177" s="131">
        <v>0</v>
      </c>
      <c r="BD177" s="131">
        <v>0</v>
      </c>
      <c r="BE177" s="131">
        <v>0</v>
      </c>
      <c r="BF177" s="131">
        <v>0</v>
      </c>
      <c r="BG177" s="131">
        <v>0</v>
      </c>
      <c r="BH177" s="131">
        <v>0</v>
      </c>
      <c r="BI177" s="131">
        <v>0</v>
      </c>
      <c r="BJ177" s="131">
        <v>0</v>
      </c>
      <c r="BK177" s="131">
        <v>0</v>
      </c>
      <c r="BL177" s="131">
        <v>0</v>
      </c>
      <c r="BM177" s="131">
        <v>0</v>
      </c>
      <c r="BN177" s="131">
        <v>0</v>
      </c>
    </row>
    <row r="178" spans="3:66" x14ac:dyDescent="0.35">
      <c r="C178" s="6"/>
      <c r="D178" s="6"/>
      <c r="E178" s="54" t="s">
        <v>162</v>
      </c>
      <c r="G178" s="131">
        <v>0</v>
      </c>
      <c r="H178" s="131">
        <v>0</v>
      </c>
      <c r="I178" s="131">
        <v>0</v>
      </c>
      <c r="J178" s="131">
        <v>0</v>
      </c>
      <c r="K178" s="131">
        <v>0</v>
      </c>
      <c r="L178" s="131">
        <v>0</v>
      </c>
      <c r="M178" s="131">
        <v>0</v>
      </c>
      <c r="N178" s="131">
        <v>0</v>
      </c>
      <c r="O178" s="131">
        <v>0</v>
      </c>
      <c r="P178" s="131">
        <v>0</v>
      </c>
      <c r="Q178" s="131">
        <v>0</v>
      </c>
      <c r="R178" s="131">
        <v>0</v>
      </c>
      <c r="S178" s="131">
        <v>0</v>
      </c>
      <c r="T178" s="131">
        <v>0</v>
      </c>
      <c r="U178" s="131">
        <v>0</v>
      </c>
      <c r="V178" s="131">
        <v>0</v>
      </c>
      <c r="W178" s="131">
        <v>0</v>
      </c>
      <c r="X178" s="131">
        <v>0</v>
      </c>
      <c r="Y178" s="131">
        <v>0</v>
      </c>
      <c r="Z178" s="131">
        <v>0</v>
      </c>
      <c r="AA178" s="131">
        <v>0</v>
      </c>
      <c r="AB178" s="131">
        <v>0</v>
      </c>
      <c r="AC178" s="131">
        <v>0</v>
      </c>
      <c r="AD178" s="131">
        <v>0</v>
      </c>
      <c r="AE178" s="131">
        <v>0</v>
      </c>
      <c r="AF178" s="131">
        <v>0</v>
      </c>
      <c r="AG178" s="131">
        <v>0</v>
      </c>
      <c r="AH178" s="131">
        <v>0</v>
      </c>
      <c r="AI178" s="131">
        <v>0</v>
      </c>
      <c r="AJ178" s="131">
        <v>0</v>
      </c>
      <c r="AK178" s="131">
        <v>0</v>
      </c>
      <c r="AL178" s="131">
        <v>0</v>
      </c>
      <c r="AM178" s="131">
        <v>0</v>
      </c>
      <c r="AN178" s="131">
        <v>0</v>
      </c>
      <c r="AO178" s="131">
        <v>0</v>
      </c>
      <c r="AP178" s="131">
        <v>0</v>
      </c>
      <c r="AQ178" s="131">
        <v>0</v>
      </c>
      <c r="AR178" s="131">
        <v>0</v>
      </c>
      <c r="AS178" s="131">
        <v>0</v>
      </c>
      <c r="AT178" s="131">
        <v>0</v>
      </c>
      <c r="AU178" s="131">
        <v>0</v>
      </c>
      <c r="AV178" s="131">
        <v>0</v>
      </c>
      <c r="AW178" s="131">
        <v>0</v>
      </c>
      <c r="AX178" s="131">
        <v>0</v>
      </c>
      <c r="AY178" s="131">
        <v>0</v>
      </c>
      <c r="AZ178" s="131">
        <v>0</v>
      </c>
      <c r="BA178" s="131">
        <v>0</v>
      </c>
      <c r="BB178" s="131">
        <v>0</v>
      </c>
      <c r="BC178" s="131">
        <v>0</v>
      </c>
      <c r="BD178" s="131">
        <v>0</v>
      </c>
      <c r="BE178" s="131">
        <v>0</v>
      </c>
      <c r="BF178" s="131">
        <v>0</v>
      </c>
      <c r="BG178" s="131">
        <v>0</v>
      </c>
      <c r="BH178" s="131">
        <v>0</v>
      </c>
      <c r="BI178" s="131">
        <v>0</v>
      </c>
      <c r="BJ178" s="131">
        <v>0</v>
      </c>
      <c r="BK178" s="131">
        <v>0</v>
      </c>
      <c r="BL178" s="131">
        <v>0</v>
      </c>
      <c r="BM178" s="131">
        <v>0</v>
      </c>
      <c r="BN178" s="131">
        <v>0</v>
      </c>
    </row>
    <row r="179" spans="3:66" x14ac:dyDescent="0.35">
      <c r="C179" s="6"/>
      <c r="D179" s="6"/>
      <c r="E179" s="54" t="s">
        <v>163</v>
      </c>
      <c r="G179" s="131">
        <v>0</v>
      </c>
      <c r="H179" s="131">
        <v>0</v>
      </c>
      <c r="I179" s="131">
        <v>0</v>
      </c>
      <c r="J179" s="131">
        <v>0</v>
      </c>
      <c r="K179" s="131">
        <v>0</v>
      </c>
      <c r="L179" s="131">
        <v>0</v>
      </c>
      <c r="M179" s="131">
        <v>0</v>
      </c>
      <c r="N179" s="131">
        <v>0</v>
      </c>
      <c r="O179" s="131">
        <v>0</v>
      </c>
      <c r="P179" s="131">
        <v>0</v>
      </c>
      <c r="Q179" s="131">
        <v>0</v>
      </c>
      <c r="R179" s="131">
        <v>0</v>
      </c>
      <c r="S179" s="131">
        <v>0</v>
      </c>
      <c r="T179" s="131">
        <v>0</v>
      </c>
      <c r="U179" s="131">
        <v>0</v>
      </c>
      <c r="V179" s="131">
        <v>0</v>
      </c>
      <c r="W179" s="131">
        <v>0</v>
      </c>
      <c r="X179" s="131">
        <v>0</v>
      </c>
      <c r="Y179" s="131">
        <v>0</v>
      </c>
      <c r="Z179" s="131">
        <v>0</v>
      </c>
      <c r="AA179" s="131">
        <v>0</v>
      </c>
      <c r="AB179" s="131">
        <v>0</v>
      </c>
      <c r="AC179" s="131">
        <v>0</v>
      </c>
      <c r="AD179" s="131">
        <v>0</v>
      </c>
      <c r="AE179" s="131">
        <v>0</v>
      </c>
      <c r="AF179" s="131">
        <v>0</v>
      </c>
      <c r="AG179" s="131">
        <v>0</v>
      </c>
      <c r="AH179" s="131">
        <v>0</v>
      </c>
      <c r="AI179" s="131">
        <v>0</v>
      </c>
      <c r="AJ179" s="131">
        <v>0</v>
      </c>
      <c r="AK179" s="131">
        <v>0</v>
      </c>
      <c r="AL179" s="131">
        <v>0</v>
      </c>
      <c r="AM179" s="131">
        <v>0</v>
      </c>
      <c r="AN179" s="131">
        <v>0</v>
      </c>
      <c r="AO179" s="131">
        <v>0</v>
      </c>
      <c r="AP179" s="131">
        <v>0</v>
      </c>
      <c r="AQ179" s="131">
        <v>0</v>
      </c>
      <c r="AR179" s="131">
        <v>0</v>
      </c>
      <c r="AS179" s="131">
        <v>0</v>
      </c>
      <c r="AT179" s="131">
        <v>0</v>
      </c>
      <c r="AU179" s="131">
        <v>0</v>
      </c>
      <c r="AV179" s="131">
        <v>0</v>
      </c>
      <c r="AW179" s="131">
        <v>0</v>
      </c>
      <c r="AX179" s="131">
        <v>0</v>
      </c>
      <c r="AY179" s="131">
        <v>0</v>
      </c>
      <c r="AZ179" s="131">
        <v>0</v>
      </c>
      <c r="BA179" s="131">
        <v>0</v>
      </c>
      <c r="BB179" s="131">
        <v>0</v>
      </c>
      <c r="BC179" s="131">
        <v>0</v>
      </c>
      <c r="BD179" s="131">
        <v>0</v>
      </c>
      <c r="BE179" s="131">
        <v>0</v>
      </c>
      <c r="BF179" s="131">
        <v>0</v>
      </c>
      <c r="BG179" s="131">
        <v>0</v>
      </c>
      <c r="BH179" s="131">
        <v>0</v>
      </c>
      <c r="BI179" s="131">
        <v>0</v>
      </c>
      <c r="BJ179" s="131">
        <v>0</v>
      </c>
      <c r="BK179" s="131">
        <v>0</v>
      </c>
      <c r="BL179" s="131">
        <v>0</v>
      </c>
      <c r="BM179" s="131">
        <v>0</v>
      </c>
      <c r="BN179" s="131">
        <v>0</v>
      </c>
    </row>
    <row r="180" spans="3:66" x14ac:dyDescent="0.35">
      <c r="C180" s="6"/>
      <c r="D180" s="6"/>
      <c r="E180" s="54" t="s">
        <v>164</v>
      </c>
      <c r="G180" s="131">
        <v>0</v>
      </c>
      <c r="H180" s="131">
        <v>0</v>
      </c>
      <c r="I180" s="131">
        <v>0</v>
      </c>
      <c r="J180" s="131">
        <v>0</v>
      </c>
      <c r="K180" s="131">
        <v>0</v>
      </c>
      <c r="L180" s="131">
        <v>0</v>
      </c>
      <c r="M180" s="131">
        <v>0</v>
      </c>
      <c r="N180" s="131">
        <v>0</v>
      </c>
      <c r="O180" s="131">
        <v>0</v>
      </c>
      <c r="P180" s="131">
        <v>0</v>
      </c>
      <c r="Q180" s="131">
        <v>0</v>
      </c>
      <c r="R180" s="131">
        <v>0</v>
      </c>
      <c r="S180" s="131">
        <v>0</v>
      </c>
      <c r="T180" s="131">
        <v>0</v>
      </c>
      <c r="U180" s="131">
        <v>0</v>
      </c>
      <c r="V180" s="131">
        <v>0</v>
      </c>
      <c r="W180" s="131">
        <v>0</v>
      </c>
      <c r="X180" s="131">
        <v>0</v>
      </c>
      <c r="Y180" s="131">
        <v>0</v>
      </c>
      <c r="Z180" s="131">
        <v>0</v>
      </c>
      <c r="AA180" s="131">
        <v>0</v>
      </c>
      <c r="AB180" s="131">
        <v>0</v>
      </c>
      <c r="AC180" s="131">
        <v>0</v>
      </c>
      <c r="AD180" s="131">
        <v>0</v>
      </c>
      <c r="AE180" s="131">
        <v>0</v>
      </c>
      <c r="AF180" s="131">
        <v>0</v>
      </c>
      <c r="AG180" s="131">
        <v>0</v>
      </c>
      <c r="AH180" s="131">
        <v>0</v>
      </c>
      <c r="AI180" s="131">
        <v>0</v>
      </c>
      <c r="AJ180" s="131">
        <v>0</v>
      </c>
      <c r="AK180" s="131">
        <v>0</v>
      </c>
      <c r="AL180" s="131">
        <v>0</v>
      </c>
      <c r="AM180" s="131">
        <v>0</v>
      </c>
      <c r="AN180" s="131">
        <v>0</v>
      </c>
      <c r="AO180" s="131">
        <v>0</v>
      </c>
      <c r="AP180" s="131">
        <v>0</v>
      </c>
      <c r="AQ180" s="131">
        <v>0</v>
      </c>
      <c r="AR180" s="131">
        <v>0</v>
      </c>
      <c r="AS180" s="131">
        <v>0</v>
      </c>
      <c r="AT180" s="131">
        <v>0</v>
      </c>
      <c r="AU180" s="131">
        <v>0</v>
      </c>
      <c r="AV180" s="131">
        <v>0</v>
      </c>
      <c r="AW180" s="131">
        <v>0</v>
      </c>
      <c r="AX180" s="131">
        <v>0</v>
      </c>
      <c r="AY180" s="131">
        <v>0</v>
      </c>
      <c r="AZ180" s="131">
        <v>0</v>
      </c>
      <c r="BA180" s="131">
        <v>0</v>
      </c>
      <c r="BB180" s="131">
        <v>0</v>
      </c>
      <c r="BC180" s="131">
        <v>0</v>
      </c>
      <c r="BD180" s="131">
        <v>0</v>
      </c>
      <c r="BE180" s="131">
        <v>0</v>
      </c>
      <c r="BF180" s="131">
        <v>0</v>
      </c>
      <c r="BG180" s="131">
        <v>0</v>
      </c>
      <c r="BH180" s="131">
        <v>0</v>
      </c>
      <c r="BI180" s="131">
        <v>0</v>
      </c>
      <c r="BJ180" s="131">
        <v>0</v>
      </c>
      <c r="BK180" s="131">
        <v>0</v>
      </c>
      <c r="BL180" s="131">
        <v>0</v>
      </c>
      <c r="BM180" s="131">
        <v>0</v>
      </c>
      <c r="BN180" s="131">
        <v>0</v>
      </c>
    </row>
    <row r="181" spans="3:66" x14ac:dyDescent="0.35">
      <c r="C181" s="6"/>
      <c r="D181" s="6"/>
      <c r="E181" s="3" t="s">
        <v>88</v>
      </c>
      <c r="G181" s="36">
        <f t="shared" ref="G181:AL181" si="119">SUM(G176:G180)</f>
        <v>0</v>
      </c>
      <c r="H181" s="36">
        <f t="shared" si="119"/>
        <v>0</v>
      </c>
      <c r="I181" s="36">
        <f t="shared" si="119"/>
        <v>0</v>
      </c>
      <c r="J181" s="36">
        <f t="shared" si="119"/>
        <v>0</v>
      </c>
      <c r="K181" s="36">
        <f t="shared" si="119"/>
        <v>0</v>
      </c>
      <c r="L181" s="36">
        <f t="shared" si="119"/>
        <v>0</v>
      </c>
      <c r="M181" s="36">
        <f t="shared" si="119"/>
        <v>0</v>
      </c>
      <c r="N181" s="36">
        <f t="shared" si="119"/>
        <v>0</v>
      </c>
      <c r="O181" s="36">
        <f t="shared" si="119"/>
        <v>0</v>
      </c>
      <c r="P181" s="36">
        <f t="shared" si="119"/>
        <v>0</v>
      </c>
      <c r="Q181" s="36">
        <f t="shared" si="119"/>
        <v>0</v>
      </c>
      <c r="R181" s="36">
        <f t="shared" si="119"/>
        <v>0</v>
      </c>
      <c r="S181" s="36">
        <f t="shared" si="119"/>
        <v>0</v>
      </c>
      <c r="T181" s="36">
        <f t="shared" si="119"/>
        <v>0</v>
      </c>
      <c r="U181" s="36">
        <f t="shared" si="119"/>
        <v>0</v>
      </c>
      <c r="V181" s="36">
        <f t="shared" si="119"/>
        <v>0</v>
      </c>
      <c r="W181" s="36">
        <f t="shared" si="119"/>
        <v>0</v>
      </c>
      <c r="X181" s="36">
        <f t="shared" si="119"/>
        <v>0</v>
      </c>
      <c r="Y181" s="36">
        <f t="shared" si="119"/>
        <v>0</v>
      </c>
      <c r="Z181" s="36">
        <f t="shared" si="119"/>
        <v>0</v>
      </c>
      <c r="AA181" s="36">
        <f t="shared" si="119"/>
        <v>0</v>
      </c>
      <c r="AB181" s="36">
        <f t="shared" si="119"/>
        <v>0</v>
      </c>
      <c r="AC181" s="36">
        <f t="shared" si="119"/>
        <v>0</v>
      </c>
      <c r="AD181" s="36">
        <f t="shared" si="119"/>
        <v>0</v>
      </c>
      <c r="AE181" s="36">
        <f t="shared" si="119"/>
        <v>0</v>
      </c>
      <c r="AF181" s="36">
        <f t="shared" si="119"/>
        <v>0</v>
      </c>
      <c r="AG181" s="36">
        <f t="shared" si="119"/>
        <v>0</v>
      </c>
      <c r="AH181" s="36">
        <f t="shared" si="119"/>
        <v>0</v>
      </c>
      <c r="AI181" s="36">
        <f t="shared" si="119"/>
        <v>0</v>
      </c>
      <c r="AJ181" s="36">
        <f t="shared" si="119"/>
        <v>0</v>
      </c>
      <c r="AK181" s="36">
        <f t="shared" si="119"/>
        <v>0</v>
      </c>
      <c r="AL181" s="36">
        <f t="shared" si="119"/>
        <v>0</v>
      </c>
      <c r="AM181" s="36">
        <f t="shared" ref="AM181:BN181" si="120">SUM(AM176:AM180)</f>
        <v>0</v>
      </c>
      <c r="AN181" s="36">
        <f t="shared" si="120"/>
        <v>0</v>
      </c>
      <c r="AO181" s="36">
        <f t="shared" si="120"/>
        <v>0</v>
      </c>
      <c r="AP181" s="36">
        <f t="shared" si="120"/>
        <v>0</v>
      </c>
      <c r="AQ181" s="36">
        <f t="shared" si="120"/>
        <v>0</v>
      </c>
      <c r="AR181" s="36">
        <f t="shared" si="120"/>
        <v>0</v>
      </c>
      <c r="AS181" s="36">
        <f t="shared" si="120"/>
        <v>0</v>
      </c>
      <c r="AT181" s="36">
        <f t="shared" si="120"/>
        <v>0</v>
      </c>
      <c r="AU181" s="36">
        <f t="shared" si="120"/>
        <v>0</v>
      </c>
      <c r="AV181" s="36">
        <f t="shared" si="120"/>
        <v>0</v>
      </c>
      <c r="AW181" s="36">
        <f t="shared" si="120"/>
        <v>0</v>
      </c>
      <c r="AX181" s="36">
        <f t="shared" si="120"/>
        <v>0</v>
      </c>
      <c r="AY181" s="36">
        <f t="shared" si="120"/>
        <v>0</v>
      </c>
      <c r="AZ181" s="36">
        <f t="shared" si="120"/>
        <v>0</v>
      </c>
      <c r="BA181" s="36">
        <f t="shared" si="120"/>
        <v>0</v>
      </c>
      <c r="BB181" s="36">
        <f t="shared" si="120"/>
        <v>0</v>
      </c>
      <c r="BC181" s="36">
        <f t="shared" si="120"/>
        <v>0</v>
      </c>
      <c r="BD181" s="36">
        <f t="shared" si="120"/>
        <v>0</v>
      </c>
      <c r="BE181" s="36">
        <f t="shared" si="120"/>
        <v>0</v>
      </c>
      <c r="BF181" s="36">
        <f t="shared" si="120"/>
        <v>0</v>
      </c>
      <c r="BG181" s="36">
        <f t="shared" si="120"/>
        <v>0</v>
      </c>
      <c r="BH181" s="36">
        <f t="shared" si="120"/>
        <v>0</v>
      </c>
      <c r="BI181" s="36">
        <f t="shared" si="120"/>
        <v>0</v>
      </c>
      <c r="BJ181" s="36">
        <f t="shared" si="120"/>
        <v>0</v>
      </c>
      <c r="BK181" s="36">
        <f t="shared" si="120"/>
        <v>0</v>
      </c>
      <c r="BL181" s="36">
        <f t="shared" si="120"/>
        <v>0</v>
      </c>
      <c r="BM181" s="36">
        <f t="shared" si="120"/>
        <v>0</v>
      </c>
      <c r="BN181" s="36">
        <f t="shared" si="120"/>
        <v>0</v>
      </c>
    </row>
    <row r="182" spans="3:66" s="81" customFormat="1" x14ac:dyDescent="0.35">
      <c r="C182" s="56"/>
      <c r="D182" s="56"/>
      <c r="E182" s="5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row>
    <row r="183" spans="3:66" x14ac:dyDescent="0.35">
      <c r="C183" s="6"/>
      <c r="D183" s="6"/>
      <c r="E183" s="54" t="s">
        <v>165</v>
      </c>
      <c r="G183" s="131">
        <v>0</v>
      </c>
      <c r="H183" s="131">
        <v>0</v>
      </c>
      <c r="I183" s="131">
        <v>0</v>
      </c>
      <c r="J183" s="131">
        <v>0</v>
      </c>
      <c r="K183" s="131">
        <v>0</v>
      </c>
      <c r="L183" s="131">
        <v>0</v>
      </c>
      <c r="M183" s="131">
        <v>0</v>
      </c>
      <c r="N183" s="131">
        <v>0</v>
      </c>
      <c r="O183" s="131">
        <v>0</v>
      </c>
      <c r="P183" s="131">
        <v>0</v>
      </c>
      <c r="Q183" s="131">
        <v>0</v>
      </c>
      <c r="R183" s="131">
        <v>0</v>
      </c>
      <c r="S183" s="131">
        <v>0</v>
      </c>
      <c r="T183" s="131">
        <v>0</v>
      </c>
      <c r="U183" s="131">
        <v>0</v>
      </c>
      <c r="V183" s="131">
        <v>0</v>
      </c>
      <c r="W183" s="131">
        <v>0</v>
      </c>
      <c r="X183" s="131">
        <v>0</v>
      </c>
      <c r="Y183" s="131">
        <v>0</v>
      </c>
      <c r="Z183" s="131">
        <v>0</v>
      </c>
      <c r="AA183" s="131">
        <v>0</v>
      </c>
      <c r="AB183" s="131">
        <v>0</v>
      </c>
      <c r="AC183" s="131">
        <v>0</v>
      </c>
      <c r="AD183" s="131">
        <v>0</v>
      </c>
      <c r="AE183" s="131">
        <v>0</v>
      </c>
      <c r="AF183" s="131">
        <v>0</v>
      </c>
      <c r="AG183" s="131">
        <v>0</v>
      </c>
      <c r="AH183" s="131">
        <v>0</v>
      </c>
      <c r="AI183" s="131">
        <v>0</v>
      </c>
      <c r="AJ183" s="131">
        <v>0</v>
      </c>
      <c r="AK183" s="131">
        <v>0</v>
      </c>
      <c r="AL183" s="131">
        <v>0</v>
      </c>
      <c r="AM183" s="131">
        <v>0</v>
      </c>
      <c r="AN183" s="131">
        <v>0</v>
      </c>
      <c r="AO183" s="131">
        <v>0</v>
      </c>
      <c r="AP183" s="131">
        <v>0</v>
      </c>
      <c r="AQ183" s="131">
        <v>0</v>
      </c>
      <c r="AR183" s="131">
        <v>0</v>
      </c>
      <c r="AS183" s="131">
        <v>0</v>
      </c>
      <c r="AT183" s="131">
        <v>0</v>
      </c>
      <c r="AU183" s="131">
        <v>0</v>
      </c>
      <c r="AV183" s="131">
        <v>0</v>
      </c>
      <c r="AW183" s="131">
        <v>0</v>
      </c>
      <c r="AX183" s="131">
        <v>0</v>
      </c>
      <c r="AY183" s="131">
        <v>0</v>
      </c>
      <c r="AZ183" s="131">
        <v>0</v>
      </c>
      <c r="BA183" s="131">
        <v>0</v>
      </c>
      <c r="BB183" s="131">
        <v>0</v>
      </c>
      <c r="BC183" s="131">
        <v>0</v>
      </c>
      <c r="BD183" s="131">
        <v>0</v>
      </c>
      <c r="BE183" s="131">
        <v>0</v>
      </c>
      <c r="BF183" s="131">
        <v>0</v>
      </c>
      <c r="BG183" s="131">
        <v>0</v>
      </c>
      <c r="BH183" s="131">
        <v>0</v>
      </c>
      <c r="BI183" s="131">
        <v>0</v>
      </c>
      <c r="BJ183" s="131">
        <v>0</v>
      </c>
      <c r="BK183" s="131">
        <v>0</v>
      </c>
      <c r="BL183" s="131">
        <v>0</v>
      </c>
      <c r="BM183" s="131">
        <v>0</v>
      </c>
      <c r="BN183" s="131">
        <v>0</v>
      </c>
    </row>
    <row r="184" spans="3:66" x14ac:dyDescent="0.35">
      <c r="C184" s="6"/>
      <c r="D184" s="6"/>
      <c r="E184" s="54" t="s">
        <v>161</v>
      </c>
      <c r="G184" s="131">
        <v>0</v>
      </c>
      <c r="H184" s="131">
        <v>0</v>
      </c>
      <c r="I184" s="131">
        <v>0</v>
      </c>
      <c r="J184" s="131">
        <v>0</v>
      </c>
      <c r="K184" s="131">
        <v>0</v>
      </c>
      <c r="L184" s="131">
        <v>0</v>
      </c>
      <c r="M184" s="131">
        <v>0</v>
      </c>
      <c r="N184" s="131">
        <v>0</v>
      </c>
      <c r="O184" s="131">
        <v>0</v>
      </c>
      <c r="P184" s="131">
        <v>0</v>
      </c>
      <c r="Q184" s="131">
        <v>0</v>
      </c>
      <c r="R184" s="131">
        <v>0</v>
      </c>
      <c r="S184" s="131">
        <v>0</v>
      </c>
      <c r="T184" s="131">
        <v>0</v>
      </c>
      <c r="U184" s="131">
        <v>0</v>
      </c>
      <c r="V184" s="131">
        <v>0</v>
      </c>
      <c r="W184" s="131">
        <v>0</v>
      </c>
      <c r="X184" s="131">
        <v>0</v>
      </c>
      <c r="Y184" s="131">
        <v>0</v>
      </c>
      <c r="Z184" s="131">
        <v>0</v>
      </c>
      <c r="AA184" s="131">
        <v>0</v>
      </c>
      <c r="AB184" s="131">
        <v>0</v>
      </c>
      <c r="AC184" s="131">
        <v>0</v>
      </c>
      <c r="AD184" s="131">
        <v>0</v>
      </c>
      <c r="AE184" s="131">
        <v>0</v>
      </c>
      <c r="AF184" s="131">
        <v>0</v>
      </c>
      <c r="AG184" s="131">
        <v>0</v>
      </c>
      <c r="AH184" s="131">
        <v>0</v>
      </c>
      <c r="AI184" s="131">
        <v>0</v>
      </c>
      <c r="AJ184" s="131">
        <v>0</v>
      </c>
      <c r="AK184" s="131">
        <v>0</v>
      </c>
      <c r="AL184" s="131">
        <v>0</v>
      </c>
      <c r="AM184" s="131">
        <v>0</v>
      </c>
      <c r="AN184" s="131">
        <v>0</v>
      </c>
      <c r="AO184" s="131">
        <v>0</v>
      </c>
      <c r="AP184" s="131">
        <v>0</v>
      </c>
      <c r="AQ184" s="131">
        <v>0</v>
      </c>
      <c r="AR184" s="131">
        <v>0</v>
      </c>
      <c r="AS184" s="131">
        <v>0</v>
      </c>
      <c r="AT184" s="131">
        <v>0</v>
      </c>
      <c r="AU184" s="131">
        <v>0</v>
      </c>
      <c r="AV184" s="131">
        <v>0</v>
      </c>
      <c r="AW184" s="131">
        <v>0</v>
      </c>
      <c r="AX184" s="131">
        <v>0</v>
      </c>
      <c r="AY184" s="131">
        <v>0</v>
      </c>
      <c r="AZ184" s="131">
        <v>0</v>
      </c>
      <c r="BA184" s="131">
        <v>0</v>
      </c>
      <c r="BB184" s="131">
        <v>0</v>
      </c>
      <c r="BC184" s="131">
        <v>0</v>
      </c>
      <c r="BD184" s="131">
        <v>0</v>
      </c>
      <c r="BE184" s="131">
        <v>0</v>
      </c>
      <c r="BF184" s="131">
        <v>0</v>
      </c>
      <c r="BG184" s="131">
        <v>0</v>
      </c>
      <c r="BH184" s="131">
        <v>0</v>
      </c>
      <c r="BI184" s="131">
        <v>0</v>
      </c>
      <c r="BJ184" s="131">
        <v>0</v>
      </c>
      <c r="BK184" s="131">
        <v>0</v>
      </c>
      <c r="BL184" s="131">
        <v>0</v>
      </c>
      <c r="BM184" s="131">
        <v>0</v>
      </c>
      <c r="BN184" s="131">
        <v>0</v>
      </c>
    </row>
    <row r="185" spans="3:66" x14ac:dyDescent="0.35">
      <c r="C185" s="6"/>
      <c r="D185" s="6"/>
      <c r="E185" s="54" t="s">
        <v>162</v>
      </c>
      <c r="G185" s="131">
        <v>0</v>
      </c>
      <c r="H185" s="131">
        <v>0</v>
      </c>
      <c r="I185" s="131">
        <v>0</v>
      </c>
      <c r="J185" s="131">
        <v>0</v>
      </c>
      <c r="K185" s="131">
        <v>0</v>
      </c>
      <c r="L185" s="131">
        <v>0</v>
      </c>
      <c r="M185" s="131">
        <v>0</v>
      </c>
      <c r="N185" s="131">
        <v>0</v>
      </c>
      <c r="O185" s="131">
        <v>0</v>
      </c>
      <c r="P185" s="131">
        <v>0</v>
      </c>
      <c r="Q185" s="131">
        <v>0</v>
      </c>
      <c r="R185" s="131">
        <v>0</v>
      </c>
      <c r="S185" s="131">
        <v>0</v>
      </c>
      <c r="T185" s="131">
        <v>0</v>
      </c>
      <c r="U185" s="131">
        <v>0</v>
      </c>
      <c r="V185" s="131">
        <v>0</v>
      </c>
      <c r="W185" s="131">
        <v>0</v>
      </c>
      <c r="X185" s="131">
        <v>0</v>
      </c>
      <c r="Y185" s="131">
        <v>0</v>
      </c>
      <c r="Z185" s="131">
        <v>0</v>
      </c>
      <c r="AA185" s="131">
        <v>0</v>
      </c>
      <c r="AB185" s="131">
        <v>0</v>
      </c>
      <c r="AC185" s="131">
        <v>0</v>
      </c>
      <c r="AD185" s="131">
        <v>0</v>
      </c>
      <c r="AE185" s="131">
        <v>0</v>
      </c>
      <c r="AF185" s="131">
        <v>0</v>
      </c>
      <c r="AG185" s="131">
        <v>0</v>
      </c>
      <c r="AH185" s="131">
        <v>0</v>
      </c>
      <c r="AI185" s="131">
        <v>0</v>
      </c>
      <c r="AJ185" s="131">
        <v>0</v>
      </c>
      <c r="AK185" s="131">
        <v>0</v>
      </c>
      <c r="AL185" s="131">
        <v>0</v>
      </c>
      <c r="AM185" s="131">
        <v>0</v>
      </c>
      <c r="AN185" s="131">
        <v>0</v>
      </c>
      <c r="AO185" s="131">
        <v>0</v>
      </c>
      <c r="AP185" s="131">
        <v>0</v>
      </c>
      <c r="AQ185" s="131">
        <v>0</v>
      </c>
      <c r="AR185" s="131">
        <v>0</v>
      </c>
      <c r="AS185" s="131">
        <v>0</v>
      </c>
      <c r="AT185" s="131">
        <v>0</v>
      </c>
      <c r="AU185" s="131">
        <v>0</v>
      </c>
      <c r="AV185" s="131">
        <v>0</v>
      </c>
      <c r="AW185" s="131">
        <v>0</v>
      </c>
      <c r="AX185" s="131">
        <v>0</v>
      </c>
      <c r="AY185" s="131">
        <v>0</v>
      </c>
      <c r="AZ185" s="131">
        <v>0</v>
      </c>
      <c r="BA185" s="131">
        <v>0</v>
      </c>
      <c r="BB185" s="131">
        <v>0</v>
      </c>
      <c r="BC185" s="131">
        <v>0</v>
      </c>
      <c r="BD185" s="131">
        <v>0</v>
      </c>
      <c r="BE185" s="131">
        <v>0</v>
      </c>
      <c r="BF185" s="131">
        <v>0</v>
      </c>
      <c r="BG185" s="131">
        <v>0</v>
      </c>
      <c r="BH185" s="131">
        <v>0</v>
      </c>
      <c r="BI185" s="131">
        <v>0</v>
      </c>
      <c r="BJ185" s="131">
        <v>0</v>
      </c>
      <c r="BK185" s="131">
        <v>0</v>
      </c>
      <c r="BL185" s="131">
        <v>0</v>
      </c>
      <c r="BM185" s="131">
        <v>0</v>
      </c>
      <c r="BN185" s="131">
        <v>0</v>
      </c>
    </row>
    <row r="186" spans="3:66" x14ac:dyDescent="0.35">
      <c r="C186" s="6"/>
      <c r="D186" s="6"/>
      <c r="E186" s="54" t="s">
        <v>163</v>
      </c>
      <c r="G186" s="131">
        <v>0</v>
      </c>
      <c r="H186" s="131">
        <v>0</v>
      </c>
      <c r="I186" s="131">
        <v>0</v>
      </c>
      <c r="J186" s="131">
        <v>0</v>
      </c>
      <c r="K186" s="131">
        <v>0</v>
      </c>
      <c r="L186" s="131">
        <v>0</v>
      </c>
      <c r="M186" s="131">
        <v>0</v>
      </c>
      <c r="N186" s="131">
        <v>0</v>
      </c>
      <c r="O186" s="131">
        <v>0</v>
      </c>
      <c r="P186" s="131">
        <v>0</v>
      </c>
      <c r="Q186" s="131">
        <v>0</v>
      </c>
      <c r="R186" s="131">
        <v>0</v>
      </c>
      <c r="S186" s="131">
        <v>0</v>
      </c>
      <c r="T186" s="131">
        <v>0</v>
      </c>
      <c r="U186" s="131">
        <v>0</v>
      </c>
      <c r="V186" s="131">
        <v>0</v>
      </c>
      <c r="W186" s="131">
        <v>0</v>
      </c>
      <c r="X186" s="131">
        <v>0</v>
      </c>
      <c r="Y186" s="131">
        <v>0</v>
      </c>
      <c r="Z186" s="131">
        <v>0</v>
      </c>
      <c r="AA186" s="131">
        <v>0</v>
      </c>
      <c r="AB186" s="131">
        <v>0</v>
      </c>
      <c r="AC186" s="131">
        <v>0</v>
      </c>
      <c r="AD186" s="131">
        <v>0</v>
      </c>
      <c r="AE186" s="131">
        <v>0</v>
      </c>
      <c r="AF186" s="131">
        <v>0</v>
      </c>
      <c r="AG186" s="131">
        <v>0</v>
      </c>
      <c r="AH186" s="131">
        <v>0</v>
      </c>
      <c r="AI186" s="131">
        <v>0</v>
      </c>
      <c r="AJ186" s="131">
        <v>0</v>
      </c>
      <c r="AK186" s="131">
        <v>0</v>
      </c>
      <c r="AL186" s="131">
        <v>0</v>
      </c>
      <c r="AM186" s="131">
        <v>0</v>
      </c>
      <c r="AN186" s="131">
        <v>0</v>
      </c>
      <c r="AO186" s="131">
        <v>0</v>
      </c>
      <c r="AP186" s="131">
        <v>0</v>
      </c>
      <c r="AQ186" s="131">
        <v>0</v>
      </c>
      <c r="AR186" s="131">
        <v>0</v>
      </c>
      <c r="AS186" s="131">
        <v>0</v>
      </c>
      <c r="AT186" s="131">
        <v>0</v>
      </c>
      <c r="AU186" s="131">
        <v>0</v>
      </c>
      <c r="AV186" s="131">
        <v>0</v>
      </c>
      <c r="AW186" s="131">
        <v>0</v>
      </c>
      <c r="AX186" s="131">
        <v>0</v>
      </c>
      <c r="AY186" s="131">
        <v>0</v>
      </c>
      <c r="AZ186" s="131">
        <v>0</v>
      </c>
      <c r="BA186" s="131">
        <v>0</v>
      </c>
      <c r="BB186" s="131">
        <v>0</v>
      </c>
      <c r="BC186" s="131">
        <v>0</v>
      </c>
      <c r="BD186" s="131">
        <v>0</v>
      </c>
      <c r="BE186" s="131">
        <v>0</v>
      </c>
      <c r="BF186" s="131">
        <v>0</v>
      </c>
      <c r="BG186" s="131">
        <v>0</v>
      </c>
      <c r="BH186" s="131">
        <v>0</v>
      </c>
      <c r="BI186" s="131">
        <v>0</v>
      </c>
      <c r="BJ186" s="131">
        <v>0</v>
      </c>
      <c r="BK186" s="131">
        <v>0</v>
      </c>
      <c r="BL186" s="131">
        <v>0</v>
      </c>
      <c r="BM186" s="131">
        <v>0</v>
      </c>
      <c r="BN186" s="131">
        <v>0</v>
      </c>
    </row>
    <row r="187" spans="3:66" x14ac:dyDescent="0.35">
      <c r="C187" s="6"/>
      <c r="D187" s="6"/>
      <c r="E187" s="54" t="s">
        <v>164</v>
      </c>
      <c r="G187" s="131">
        <v>0</v>
      </c>
      <c r="H187" s="131">
        <v>0</v>
      </c>
      <c r="I187" s="131">
        <v>0</v>
      </c>
      <c r="J187" s="131">
        <v>0</v>
      </c>
      <c r="K187" s="131">
        <v>0</v>
      </c>
      <c r="L187" s="131">
        <v>0</v>
      </c>
      <c r="M187" s="131">
        <v>0</v>
      </c>
      <c r="N187" s="131">
        <v>0</v>
      </c>
      <c r="O187" s="131">
        <v>0</v>
      </c>
      <c r="P187" s="131">
        <v>0</v>
      </c>
      <c r="Q187" s="131">
        <v>0</v>
      </c>
      <c r="R187" s="131">
        <v>0</v>
      </c>
      <c r="S187" s="131">
        <v>0</v>
      </c>
      <c r="T187" s="131">
        <v>0</v>
      </c>
      <c r="U187" s="131">
        <v>0</v>
      </c>
      <c r="V187" s="131">
        <v>0</v>
      </c>
      <c r="W187" s="131">
        <v>0</v>
      </c>
      <c r="X187" s="131">
        <v>0</v>
      </c>
      <c r="Y187" s="131">
        <v>0</v>
      </c>
      <c r="Z187" s="131">
        <v>0</v>
      </c>
      <c r="AA187" s="131">
        <v>0</v>
      </c>
      <c r="AB187" s="131">
        <v>0</v>
      </c>
      <c r="AC187" s="131">
        <v>0</v>
      </c>
      <c r="AD187" s="131">
        <v>0</v>
      </c>
      <c r="AE187" s="131">
        <v>0</v>
      </c>
      <c r="AF187" s="131">
        <v>0</v>
      </c>
      <c r="AG187" s="131">
        <v>0</v>
      </c>
      <c r="AH187" s="131">
        <v>0</v>
      </c>
      <c r="AI187" s="131">
        <v>0</v>
      </c>
      <c r="AJ187" s="131">
        <v>0</v>
      </c>
      <c r="AK187" s="131">
        <v>0</v>
      </c>
      <c r="AL187" s="131">
        <v>0</v>
      </c>
      <c r="AM187" s="131">
        <v>0</v>
      </c>
      <c r="AN187" s="131">
        <v>0</v>
      </c>
      <c r="AO187" s="131">
        <v>0</v>
      </c>
      <c r="AP187" s="131">
        <v>0</v>
      </c>
      <c r="AQ187" s="131">
        <v>0</v>
      </c>
      <c r="AR187" s="131">
        <v>0</v>
      </c>
      <c r="AS187" s="131">
        <v>0</v>
      </c>
      <c r="AT187" s="131">
        <v>0</v>
      </c>
      <c r="AU187" s="131">
        <v>0</v>
      </c>
      <c r="AV187" s="131">
        <v>0</v>
      </c>
      <c r="AW187" s="131">
        <v>0</v>
      </c>
      <c r="AX187" s="131">
        <v>0</v>
      </c>
      <c r="AY187" s="131">
        <v>0</v>
      </c>
      <c r="AZ187" s="131">
        <v>0</v>
      </c>
      <c r="BA187" s="131">
        <v>0</v>
      </c>
      <c r="BB187" s="131">
        <v>0</v>
      </c>
      <c r="BC187" s="131">
        <v>0</v>
      </c>
      <c r="BD187" s="131">
        <v>0</v>
      </c>
      <c r="BE187" s="131">
        <v>0</v>
      </c>
      <c r="BF187" s="131">
        <v>0</v>
      </c>
      <c r="BG187" s="131">
        <v>0</v>
      </c>
      <c r="BH187" s="131">
        <v>0</v>
      </c>
      <c r="BI187" s="131">
        <v>0</v>
      </c>
      <c r="BJ187" s="131">
        <v>0</v>
      </c>
      <c r="BK187" s="131">
        <v>0</v>
      </c>
      <c r="BL187" s="131">
        <v>0</v>
      </c>
      <c r="BM187" s="131">
        <v>0</v>
      </c>
      <c r="BN187" s="131">
        <v>0</v>
      </c>
    </row>
    <row r="188" spans="3:66" x14ac:dyDescent="0.35">
      <c r="C188" s="6"/>
      <c r="D188" s="6"/>
      <c r="E188" s="3" t="s">
        <v>89</v>
      </c>
      <c r="G188" s="36">
        <f t="shared" ref="G188:AL188" si="121">SUM(G183:G187)</f>
        <v>0</v>
      </c>
      <c r="H188" s="36">
        <f t="shared" si="121"/>
        <v>0</v>
      </c>
      <c r="I188" s="36">
        <f t="shared" si="121"/>
        <v>0</v>
      </c>
      <c r="J188" s="36">
        <f t="shared" si="121"/>
        <v>0</v>
      </c>
      <c r="K188" s="36">
        <f t="shared" si="121"/>
        <v>0</v>
      </c>
      <c r="L188" s="36">
        <f t="shared" si="121"/>
        <v>0</v>
      </c>
      <c r="M188" s="36">
        <f t="shared" si="121"/>
        <v>0</v>
      </c>
      <c r="N188" s="36">
        <f t="shared" si="121"/>
        <v>0</v>
      </c>
      <c r="O188" s="36">
        <f t="shared" si="121"/>
        <v>0</v>
      </c>
      <c r="P188" s="36">
        <f t="shared" si="121"/>
        <v>0</v>
      </c>
      <c r="Q188" s="36">
        <f t="shared" si="121"/>
        <v>0</v>
      </c>
      <c r="R188" s="36">
        <f t="shared" si="121"/>
        <v>0</v>
      </c>
      <c r="S188" s="36">
        <f t="shared" si="121"/>
        <v>0</v>
      </c>
      <c r="T188" s="36">
        <f t="shared" si="121"/>
        <v>0</v>
      </c>
      <c r="U188" s="36">
        <f t="shared" si="121"/>
        <v>0</v>
      </c>
      <c r="V188" s="36">
        <f t="shared" si="121"/>
        <v>0</v>
      </c>
      <c r="W188" s="36">
        <f t="shared" si="121"/>
        <v>0</v>
      </c>
      <c r="X188" s="36">
        <f t="shared" si="121"/>
        <v>0</v>
      </c>
      <c r="Y188" s="36">
        <f t="shared" si="121"/>
        <v>0</v>
      </c>
      <c r="Z188" s="36">
        <f t="shared" si="121"/>
        <v>0</v>
      </c>
      <c r="AA188" s="36">
        <f t="shared" si="121"/>
        <v>0</v>
      </c>
      <c r="AB188" s="36">
        <f t="shared" si="121"/>
        <v>0</v>
      </c>
      <c r="AC188" s="36">
        <f t="shared" si="121"/>
        <v>0</v>
      </c>
      <c r="AD188" s="36">
        <f t="shared" si="121"/>
        <v>0</v>
      </c>
      <c r="AE188" s="36">
        <f t="shared" si="121"/>
        <v>0</v>
      </c>
      <c r="AF188" s="36">
        <f t="shared" si="121"/>
        <v>0</v>
      </c>
      <c r="AG188" s="36">
        <f t="shared" si="121"/>
        <v>0</v>
      </c>
      <c r="AH188" s="36">
        <f t="shared" si="121"/>
        <v>0</v>
      </c>
      <c r="AI188" s="36">
        <f t="shared" si="121"/>
        <v>0</v>
      </c>
      <c r="AJ188" s="36">
        <f t="shared" si="121"/>
        <v>0</v>
      </c>
      <c r="AK188" s="36">
        <f t="shared" si="121"/>
        <v>0</v>
      </c>
      <c r="AL188" s="36">
        <f t="shared" si="121"/>
        <v>0</v>
      </c>
      <c r="AM188" s="36">
        <f t="shared" ref="AM188:BN188" si="122">SUM(AM183:AM187)</f>
        <v>0</v>
      </c>
      <c r="AN188" s="36">
        <f t="shared" si="122"/>
        <v>0</v>
      </c>
      <c r="AO188" s="36">
        <f t="shared" si="122"/>
        <v>0</v>
      </c>
      <c r="AP188" s="36">
        <f t="shared" si="122"/>
        <v>0</v>
      </c>
      <c r="AQ188" s="36">
        <f t="shared" si="122"/>
        <v>0</v>
      </c>
      <c r="AR188" s="36">
        <f t="shared" si="122"/>
        <v>0</v>
      </c>
      <c r="AS188" s="36">
        <f t="shared" si="122"/>
        <v>0</v>
      </c>
      <c r="AT188" s="36">
        <f t="shared" si="122"/>
        <v>0</v>
      </c>
      <c r="AU188" s="36">
        <f t="shared" si="122"/>
        <v>0</v>
      </c>
      <c r="AV188" s="36">
        <f t="shared" si="122"/>
        <v>0</v>
      </c>
      <c r="AW188" s="36">
        <f t="shared" si="122"/>
        <v>0</v>
      </c>
      <c r="AX188" s="36">
        <f t="shared" si="122"/>
        <v>0</v>
      </c>
      <c r="AY188" s="36">
        <f t="shared" si="122"/>
        <v>0</v>
      </c>
      <c r="AZ188" s="36">
        <f t="shared" si="122"/>
        <v>0</v>
      </c>
      <c r="BA188" s="36">
        <f t="shared" si="122"/>
        <v>0</v>
      </c>
      <c r="BB188" s="36">
        <f t="shared" si="122"/>
        <v>0</v>
      </c>
      <c r="BC188" s="36">
        <f t="shared" si="122"/>
        <v>0</v>
      </c>
      <c r="BD188" s="36">
        <f t="shared" si="122"/>
        <v>0</v>
      </c>
      <c r="BE188" s="36">
        <f t="shared" si="122"/>
        <v>0</v>
      </c>
      <c r="BF188" s="36">
        <f t="shared" si="122"/>
        <v>0</v>
      </c>
      <c r="BG188" s="36">
        <f t="shared" si="122"/>
        <v>0</v>
      </c>
      <c r="BH188" s="36">
        <f t="shared" si="122"/>
        <v>0</v>
      </c>
      <c r="BI188" s="36">
        <f t="shared" si="122"/>
        <v>0</v>
      </c>
      <c r="BJ188" s="36">
        <f t="shared" si="122"/>
        <v>0</v>
      </c>
      <c r="BK188" s="36">
        <f t="shared" si="122"/>
        <v>0</v>
      </c>
      <c r="BL188" s="36">
        <f t="shared" si="122"/>
        <v>0</v>
      </c>
      <c r="BM188" s="36">
        <f t="shared" si="122"/>
        <v>0</v>
      </c>
      <c r="BN188" s="36">
        <f t="shared" si="122"/>
        <v>0</v>
      </c>
    </row>
    <row r="189" spans="3:66" x14ac:dyDescent="0.35">
      <c r="C189" s="56"/>
      <c r="D189" s="56"/>
      <c r="E189" s="5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row>
    <row r="190" spans="3:66" x14ac:dyDescent="0.35">
      <c r="C190" s="6"/>
      <c r="D190" s="6"/>
      <c r="E190" s="3" t="s">
        <v>167</v>
      </c>
      <c r="G190" s="80">
        <f t="shared" ref="G190:AL190" si="123">G188+G181+G174+G167+G160</f>
        <v>250000</v>
      </c>
      <c r="H190" s="171">
        <f>H188+H181+H174+H167+H160</f>
        <v>250000</v>
      </c>
      <c r="I190" s="80">
        <f t="shared" si="123"/>
        <v>250000</v>
      </c>
      <c r="J190" s="80">
        <f t="shared" si="123"/>
        <v>250000</v>
      </c>
      <c r="K190" s="80">
        <f t="shared" si="123"/>
        <v>250000</v>
      </c>
      <c r="L190" s="80">
        <f t="shared" si="123"/>
        <v>250000</v>
      </c>
      <c r="M190" s="80">
        <f t="shared" si="123"/>
        <v>250000</v>
      </c>
      <c r="N190" s="80">
        <f t="shared" si="123"/>
        <v>250000</v>
      </c>
      <c r="O190" s="80">
        <f t="shared" si="123"/>
        <v>250000</v>
      </c>
      <c r="P190" s="80">
        <f t="shared" si="123"/>
        <v>250000</v>
      </c>
      <c r="Q190" s="80">
        <f t="shared" si="123"/>
        <v>250000</v>
      </c>
      <c r="R190" s="80">
        <f t="shared" si="123"/>
        <v>250000</v>
      </c>
      <c r="S190" s="80">
        <f t="shared" si="123"/>
        <v>250000</v>
      </c>
      <c r="T190" s="80">
        <f t="shared" si="123"/>
        <v>250000</v>
      </c>
      <c r="U190" s="80">
        <f t="shared" si="123"/>
        <v>250000</v>
      </c>
      <c r="V190" s="80">
        <f t="shared" si="123"/>
        <v>250000</v>
      </c>
      <c r="W190" s="80">
        <f t="shared" si="123"/>
        <v>250000</v>
      </c>
      <c r="X190" s="80">
        <f t="shared" si="123"/>
        <v>250000</v>
      </c>
      <c r="Y190" s="80">
        <f t="shared" si="123"/>
        <v>250000</v>
      </c>
      <c r="Z190" s="80">
        <f t="shared" si="123"/>
        <v>250000</v>
      </c>
      <c r="AA190" s="80">
        <f t="shared" si="123"/>
        <v>250000</v>
      </c>
      <c r="AB190" s="80">
        <f t="shared" si="123"/>
        <v>250000</v>
      </c>
      <c r="AC190" s="80">
        <f t="shared" si="123"/>
        <v>250000</v>
      </c>
      <c r="AD190" s="80">
        <f t="shared" si="123"/>
        <v>250000</v>
      </c>
      <c r="AE190" s="80">
        <f t="shared" si="123"/>
        <v>250000</v>
      </c>
      <c r="AF190" s="80">
        <f t="shared" si="123"/>
        <v>250000</v>
      </c>
      <c r="AG190" s="80">
        <f t="shared" si="123"/>
        <v>250000</v>
      </c>
      <c r="AH190" s="80">
        <f t="shared" si="123"/>
        <v>250000</v>
      </c>
      <c r="AI190" s="80">
        <f t="shared" si="123"/>
        <v>250000</v>
      </c>
      <c r="AJ190" s="80">
        <f t="shared" si="123"/>
        <v>250000</v>
      </c>
      <c r="AK190" s="80">
        <f t="shared" si="123"/>
        <v>250000</v>
      </c>
      <c r="AL190" s="80">
        <f t="shared" si="123"/>
        <v>250000</v>
      </c>
      <c r="AM190" s="80">
        <f t="shared" ref="AM190:BN190" si="124">AM188+AM181+AM174+AM167+AM160</f>
        <v>250000</v>
      </c>
      <c r="AN190" s="80">
        <f t="shared" si="124"/>
        <v>250000</v>
      </c>
      <c r="AO190" s="80">
        <f t="shared" si="124"/>
        <v>250000</v>
      </c>
      <c r="AP190" s="80">
        <f t="shared" si="124"/>
        <v>250000</v>
      </c>
      <c r="AQ190" s="80">
        <f t="shared" si="124"/>
        <v>250000</v>
      </c>
      <c r="AR190" s="80">
        <f t="shared" si="124"/>
        <v>250000</v>
      </c>
      <c r="AS190" s="80">
        <f t="shared" si="124"/>
        <v>250000</v>
      </c>
      <c r="AT190" s="80">
        <f t="shared" si="124"/>
        <v>250000</v>
      </c>
      <c r="AU190" s="80">
        <f t="shared" si="124"/>
        <v>250000</v>
      </c>
      <c r="AV190" s="80">
        <f t="shared" si="124"/>
        <v>250000</v>
      </c>
      <c r="AW190" s="80">
        <f t="shared" si="124"/>
        <v>250000</v>
      </c>
      <c r="AX190" s="80">
        <f t="shared" si="124"/>
        <v>250000</v>
      </c>
      <c r="AY190" s="80">
        <f t="shared" si="124"/>
        <v>250000</v>
      </c>
      <c r="AZ190" s="80">
        <f t="shared" si="124"/>
        <v>250000</v>
      </c>
      <c r="BA190" s="80">
        <f t="shared" si="124"/>
        <v>250000</v>
      </c>
      <c r="BB190" s="80">
        <f t="shared" si="124"/>
        <v>250000</v>
      </c>
      <c r="BC190" s="80">
        <f t="shared" si="124"/>
        <v>250000</v>
      </c>
      <c r="BD190" s="80">
        <f t="shared" si="124"/>
        <v>250000</v>
      </c>
      <c r="BE190" s="80">
        <f t="shared" si="124"/>
        <v>250000</v>
      </c>
      <c r="BF190" s="80">
        <f t="shared" si="124"/>
        <v>250000</v>
      </c>
      <c r="BG190" s="80">
        <f t="shared" si="124"/>
        <v>250000</v>
      </c>
      <c r="BH190" s="80">
        <f t="shared" si="124"/>
        <v>250000</v>
      </c>
      <c r="BI190" s="80">
        <f t="shared" si="124"/>
        <v>250000</v>
      </c>
      <c r="BJ190" s="80">
        <f t="shared" si="124"/>
        <v>250000</v>
      </c>
      <c r="BK190" s="80">
        <f t="shared" si="124"/>
        <v>250000</v>
      </c>
      <c r="BL190" s="80">
        <f t="shared" si="124"/>
        <v>250000</v>
      </c>
      <c r="BM190" s="80">
        <f t="shared" si="124"/>
        <v>250000</v>
      </c>
      <c r="BN190" s="80">
        <f t="shared" si="124"/>
        <v>250000</v>
      </c>
    </row>
    <row r="191" spans="3:66" x14ac:dyDescent="0.35">
      <c r="C191" s="56"/>
      <c r="D191" s="56"/>
      <c r="E191" s="5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row>
    <row r="192" spans="3:66" x14ac:dyDescent="0.35">
      <c r="C192" s="86" t="s">
        <v>333</v>
      </c>
      <c r="D192" s="170"/>
      <c r="E192" s="25"/>
      <c r="F192" s="25"/>
      <c r="G192" s="132">
        <f>'Invoer warmte'!$G$7</f>
        <v>2025</v>
      </c>
      <c r="H192" s="132">
        <f t="shared" ref="H192" si="125">G192+1</f>
        <v>2026</v>
      </c>
      <c r="I192" s="132">
        <f t="shared" ref="I192" si="126">H192+1</f>
        <v>2027</v>
      </c>
      <c r="J192" s="132">
        <f t="shared" ref="J192" si="127">I192+1</f>
        <v>2028</v>
      </c>
      <c r="K192" s="132">
        <f t="shared" ref="K192" si="128">J192+1</f>
        <v>2029</v>
      </c>
      <c r="L192" s="132">
        <f t="shared" ref="L192" si="129">K192+1</f>
        <v>2030</v>
      </c>
      <c r="M192" s="132">
        <f t="shared" ref="M192" si="130">L192+1</f>
        <v>2031</v>
      </c>
      <c r="N192" s="132">
        <f t="shared" ref="N192" si="131">M192+1</f>
        <v>2032</v>
      </c>
      <c r="O192" s="132">
        <f t="shared" ref="O192" si="132">N192+1</f>
        <v>2033</v>
      </c>
      <c r="P192" s="132">
        <f t="shared" ref="P192" si="133">O192+1</f>
        <v>2034</v>
      </c>
      <c r="Q192" s="132">
        <f t="shared" ref="Q192" si="134">P192+1</f>
        <v>2035</v>
      </c>
      <c r="R192" s="132">
        <f t="shared" ref="R192" si="135">Q192+1</f>
        <v>2036</v>
      </c>
      <c r="S192" s="132">
        <f t="shared" ref="S192" si="136">R192+1</f>
        <v>2037</v>
      </c>
      <c r="T192" s="132">
        <f t="shared" ref="T192" si="137">S192+1</f>
        <v>2038</v>
      </c>
      <c r="U192" s="132">
        <f t="shared" ref="U192" si="138">T192+1</f>
        <v>2039</v>
      </c>
      <c r="V192" s="132">
        <f t="shared" ref="V192" si="139">U192+1</f>
        <v>2040</v>
      </c>
      <c r="W192" s="132">
        <f t="shared" ref="W192" si="140">V192+1</f>
        <v>2041</v>
      </c>
      <c r="X192" s="132">
        <f t="shared" ref="X192" si="141">W192+1</f>
        <v>2042</v>
      </c>
      <c r="Y192" s="132">
        <f t="shared" ref="Y192" si="142">X192+1</f>
        <v>2043</v>
      </c>
      <c r="Z192" s="132">
        <f t="shared" ref="Z192" si="143">Y192+1</f>
        <v>2044</v>
      </c>
      <c r="AA192" s="132">
        <f t="shared" ref="AA192" si="144">Z192+1</f>
        <v>2045</v>
      </c>
      <c r="AB192" s="132">
        <f t="shared" ref="AB192" si="145">AA192+1</f>
        <v>2046</v>
      </c>
      <c r="AC192" s="132">
        <f t="shared" ref="AC192" si="146">AB192+1</f>
        <v>2047</v>
      </c>
      <c r="AD192" s="132">
        <f t="shared" ref="AD192" si="147">AC192+1</f>
        <v>2048</v>
      </c>
      <c r="AE192" s="132">
        <f t="shared" ref="AE192" si="148">AD192+1</f>
        <v>2049</v>
      </c>
      <c r="AF192" s="132">
        <f t="shared" ref="AF192" si="149">AE192+1</f>
        <v>2050</v>
      </c>
      <c r="AG192" s="132">
        <f t="shared" ref="AG192" si="150">AF192+1</f>
        <v>2051</v>
      </c>
      <c r="AH192" s="132">
        <f t="shared" ref="AH192" si="151">AG192+1</f>
        <v>2052</v>
      </c>
      <c r="AI192" s="132">
        <f t="shared" ref="AI192" si="152">AH192+1</f>
        <v>2053</v>
      </c>
      <c r="AJ192" s="132">
        <f t="shared" ref="AJ192" si="153">AI192+1</f>
        <v>2054</v>
      </c>
      <c r="AK192" s="132">
        <f t="shared" ref="AK192" si="154">AJ192+1</f>
        <v>2055</v>
      </c>
      <c r="AL192" s="132">
        <f t="shared" ref="AL192" si="155">AK192+1</f>
        <v>2056</v>
      </c>
      <c r="AM192" s="132">
        <f t="shared" ref="AM192" si="156">AL192+1</f>
        <v>2057</v>
      </c>
      <c r="AN192" s="132">
        <f t="shared" ref="AN192" si="157">AM192+1</f>
        <v>2058</v>
      </c>
      <c r="AO192" s="132">
        <f t="shared" ref="AO192" si="158">AN192+1</f>
        <v>2059</v>
      </c>
      <c r="AP192" s="132">
        <f t="shared" ref="AP192" si="159">AO192+1</f>
        <v>2060</v>
      </c>
      <c r="AQ192" s="132">
        <f t="shared" ref="AQ192" si="160">AP192+1</f>
        <v>2061</v>
      </c>
      <c r="AR192" s="132">
        <f t="shared" ref="AR192" si="161">AQ192+1</f>
        <v>2062</v>
      </c>
      <c r="AS192" s="132">
        <f t="shared" ref="AS192" si="162">AR192+1</f>
        <v>2063</v>
      </c>
      <c r="AT192" s="132">
        <f t="shared" ref="AT192" si="163">AS192+1</f>
        <v>2064</v>
      </c>
      <c r="AU192" s="132">
        <f t="shared" ref="AU192" si="164">AT192+1</f>
        <v>2065</v>
      </c>
      <c r="AV192" s="132">
        <f t="shared" ref="AV192" si="165">AU192+1</f>
        <v>2066</v>
      </c>
      <c r="AW192" s="132">
        <f t="shared" ref="AW192" si="166">AV192+1</f>
        <v>2067</v>
      </c>
      <c r="AX192" s="132">
        <f t="shared" ref="AX192" si="167">AW192+1</f>
        <v>2068</v>
      </c>
      <c r="AY192" s="132">
        <f t="shared" ref="AY192" si="168">AX192+1</f>
        <v>2069</v>
      </c>
      <c r="AZ192" s="132">
        <f t="shared" ref="AZ192" si="169">AY192+1</f>
        <v>2070</v>
      </c>
      <c r="BA192" s="132">
        <f t="shared" ref="BA192" si="170">AZ192+1</f>
        <v>2071</v>
      </c>
      <c r="BB192" s="132">
        <f t="shared" ref="BB192" si="171">BA192+1</f>
        <v>2072</v>
      </c>
      <c r="BC192" s="132">
        <f t="shared" ref="BC192" si="172">BB192+1</f>
        <v>2073</v>
      </c>
      <c r="BD192" s="132">
        <f t="shared" ref="BD192" si="173">BC192+1</f>
        <v>2074</v>
      </c>
      <c r="BE192" s="132">
        <f t="shared" ref="BE192" si="174">BD192+1</f>
        <v>2075</v>
      </c>
      <c r="BF192" s="132">
        <f t="shared" ref="BF192" si="175">BE192+1</f>
        <v>2076</v>
      </c>
      <c r="BG192" s="132">
        <f t="shared" ref="BG192" si="176">BF192+1</f>
        <v>2077</v>
      </c>
      <c r="BH192" s="132">
        <f t="shared" ref="BH192" si="177">BG192+1</f>
        <v>2078</v>
      </c>
      <c r="BI192" s="132">
        <f t="shared" ref="BI192" si="178">BH192+1</f>
        <v>2079</v>
      </c>
      <c r="BJ192" s="132">
        <f t="shared" ref="BJ192" si="179">BI192+1</f>
        <v>2080</v>
      </c>
      <c r="BK192" s="132">
        <f t="shared" ref="BK192" si="180">BJ192+1</f>
        <v>2081</v>
      </c>
      <c r="BL192" s="132">
        <f t="shared" ref="BL192" si="181">BK192+1</f>
        <v>2082</v>
      </c>
      <c r="BM192" s="132">
        <f t="shared" ref="BM192" si="182">BL192+1</f>
        <v>2083</v>
      </c>
      <c r="BN192" s="132">
        <f t="shared" ref="BN192" si="183">BM192+1</f>
        <v>2084</v>
      </c>
    </row>
    <row r="193" spans="3:66" x14ac:dyDescent="0.35">
      <c r="C193" s="5"/>
      <c r="D193" s="6"/>
      <c r="E193" s="54" t="s">
        <v>165</v>
      </c>
      <c r="G193" s="131">
        <v>0</v>
      </c>
      <c r="H193" s="131">
        <v>0</v>
      </c>
      <c r="I193" s="131">
        <v>0</v>
      </c>
      <c r="J193" s="131">
        <v>0</v>
      </c>
      <c r="K193" s="131">
        <v>0</v>
      </c>
      <c r="L193" s="131">
        <v>0</v>
      </c>
      <c r="M193" s="131">
        <v>0</v>
      </c>
      <c r="N193" s="131">
        <v>0</v>
      </c>
      <c r="O193" s="131">
        <v>0</v>
      </c>
      <c r="P193" s="131">
        <v>0</v>
      </c>
      <c r="Q193" s="131">
        <v>0</v>
      </c>
      <c r="R193" s="131">
        <v>0</v>
      </c>
      <c r="S193" s="131">
        <v>0</v>
      </c>
      <c r="T193" s="131">
        <v>0</v>
      </c>
      <c r="U193" s="131">
        <v>0</v>
      </c>
      <c r="V193" s="131">
        <v>0</v>
      </c>
      <c r="W193" s="131">
        <v>0</v>
      </c>
      <c r="X193" s="131">
        <v>0</v>
      </c>
      <c r="Y193" s="131">
        <v>0</v>
      </c>
      <c r="Z193" s="131">
        <v>0</v>
      </c>
      <c r="AA193" s="131">
        <v>0</v>
      </c>
      <c r="AB193" s="131">
        <v>0</v>
      </c>
      <c r="AC193" s="131">
        <v>0</v>
      </c>
      <c r="AD193" s="131">
        <v>0</v>
      </c>
      <c r="AE193" s="131">
        <v>0</v>
      </c>
      <c r="AF193" s="131">
        <v>0</v>
      </c>
      <c r="AG193" s="131">
        <v>0</v>
      </c>
      <c r="AH193" s="131">
        <v>0</v>
      </c>
      <c r="AI193" s="131">
        <v>0</v>
      </c>
      <c r="AJ193" s="131">
        <v>0</v>
      </c>
      <c r="AK193" s="131">
        <v>0</v>
      </c>
      <c r="AL193" s="131">
        <v>0</v>
      </c>
      <c r="AM193" s="131">
        <v>0</v>
      </c>
      <c r="AN193" s="131">
        <v>0</v>
      </c>
      <c r="AO193" s="131">
        <v>0</v>
      </c>
      <c r="AP193" s="131">
        <v>0</v>
      </c>
      <c r="AQ193" s="131">
        <v>0</v>
      </c>
      <c r="AR193" s="131">
        <v>0</v>
      </c>
      <c r="AS193" s="131">
        <v>0</v>
      </c>
      <c r="AT193" s="131">
        <v>0</v>
      </c>
      <c r="AU193" s="131">
        <v>0</v>
      </c>
      <c r="AV193" s="131">
        <v>0</v>
      </c>
      <c r="AW193" s="131">
        <v>0</v>
      </c>
      <c r="AX193" s="131">
        <v>0</v>
      </c>
      <c r="AY193" s="131">
        <v>0</v>
      </c>
      <c r="AZ193" s="131">
        <v>0</v>
      </c>
      <c r="BA193" s="131">
        <v>0</v>
      </c>
      <c r="BB193" s="131">
        <v>0</v>
      </c>
      <c r="BC193" s="131">
        <v>0</v>
      </c>
      <c r="BD193" s="131">
        <v>0</v>
      </c>
      <c r="BE193" s="131">
        <v>0</v>
      </c>
      <c r="BF193" s="131">
        <v>0</v>
      </c>
      <c r="BG193" s="131">
        <v>0</v>
      </c>
      <c r="BH193" s="131">
        <v>0</v>
      </c>
      <c r="BI193" s="131">
        <v>0</v>
      </c>
      <c r="BJ193" s="131">
        <v>0</v>
      </c>
      <c r="BK193" s="131">
        <v>0</v>
      </c>
      <c r="BL193" s="131">
        <v>0</v>
      </c>
      <c r="BM193" s="131">
        <v>0</v>
      </c>
      <c r="BN193" s="131">
        <v>0</v>
      </c>
    </row>
    <row r="194" spans="3:66" x14ac:dyDescent="0.35">
      <c r="C194" s="5"/>
      <c r="D194" s="6"/>
      <c r="E194" s="54" t="s">
        <v>161</v>
      </c>
      <c r="G194" s="131">
        <v>0</v>
      </c>
      <c r="H194" s="131">
        <v>0</v>
      </c>
      <c r="I194" s="131">
        <v>0</v>
      </c>
      <c r="J194" s="131">
        <v>0</v>
      </c>
      <c r="K194" s="131">
        <v>0</v>
      </c>
      <c r="L194" s="131">
        <v>0</v>
      </c>
      <c r="M194" s="131">
        <v>0</v>
      </c>
      <c r="N194" s="131">
        <v>0</v>
      </c>
      <c r="O194" s="131">
        <v>0</v>
      </c>
      <c r="P194" s="131">
        <v>0</v>
      </c>
      <c r="Q194" s="131">
        <v>0</v>
      </c>
      <c r="R194" s="131">
        <v>0</v>
      </c>
      <c r="S194" s="131">
        <v>0</v>
      </c>
      <c r="T194" s="131">
        <v>0</v>
      </c>
      <c r="U194" s="131">
        <v>0</v>
      </c>
      <c r="V194" s="131">
        <v>0</v>
      </c>
      <c r="W194" s="131">
        <v>0</v>
      </c>
      <c r="X194" s="131">
        <v>0</v>
      </c>
      <c r="Y194" s="131">
        <v>0</v>
      </c>
      <c r="Z194" s="131">
        <v>0</v>
      </c>
      <c r="AA194" s="131">
        <v>0</v>
      </c>
      <c r="AB194" s="131">
        <v>0</v>
      </c>
      <c r="AC194" s="131">
        <v>0</v>
      </c>
      <c r="AD194" s="131">
        <v>0</v>
      </c>
      <c r="AE194" s="131">
        <v>0</v>
      </c>
      <c r="AF194" s="131">
        <v>0</v>
      </c>
      <c r="AG194" s="131">
        <v>0</v>
      </c>
      <c r="AH194" s="131">
        <v>0</v>
      </c>
      <c r="AI194" s="131">
        <v>0</v>
      </c>
      <c r="AJ194" s="131">
        <v>0</v>
      </c>
      <c r="AK194" s="131">
        <v>0</v>
      </c>
      <c r="AL194" s="131">
        <v>0</v>
      </c>
      <c r="AM194" s="131">
        <v>0</v>
      </c>
      <c r="AN194" s="131">
        <v>0</v>
      </c>
      <c r="AO194" s="131">
        <v>0</v>
      </c>
      <c r="AP194" s="131">
        <v>0</v>
      </c>
      <c r="AQ194" s="131">
        <v>0</v>
      </c>
      <c r="AR194" s="131">
        <v>0</v>
      </c>
      <c r="AS194" s="131">
        <v>0</v>
      </c>
      <c r="AT194" s="131">
        <v>0</v>
      </c>
      <c r="AU194" s="131">
        <v>0</v>
      </c>
      <c r="AV194" s="131">
        <v>0</v>
      </c>
      <c r="AW194" s="131">
        <v>0</v>
      </c>
      <c r="AX194" s="131">
        <v>0</v>
      </c>
      <c r="AY194" s="131">
        <v>0</v>
      </c>
      <c r="AZ194" s="131">
        <v>0</v>
      </c>
      <c r="BA194" s="131">
        <v>0</v>
      </c>
      <c r="BB194" s="131">
        <v>0</v>
      </c>
      <c r="BC194" s="131">
        <v>0</v>
      </c>
      <c r="BD194" s="131">
        <v>0</v>
      </c>
      <c r="BE194" s="131">
        <v>0</v>
      </c>
      <c r="BF194" s="131">
        <v>0</v>
      </c>
      <c r="BG194" s="131">
        <v>0</v>
      </c>
      <c r="BH194" s="131">
        <v>0</v>
      </c>
      <c r="BI194" s="131">
        <v>0</v>
      </c>
      <c r="BJ194" s="131">
        <v>0</v>
      </c>
      <c r="BK194" s="131">
        <v>0</v>
      </c>
      <c r="BL194" s="131">
        <v>0</v>
      </c>
      <c r="BM194" s="131">
        <v>0</v>
      </c>
      <c r="BN194" s="131">
        <v>0</v>
      </c>
    </row>
    <row r="195" spans="3:66" x14ac:dyDescent="0.35">
      <c r="C195" s="5"/>
      <c r="D195" s="6"/>
      <c r="E195" s="54" t="s">
        <v>162</v>
      </c>
      <c r="G195" s="131">
        <v>0</v>
      </c>
      <c r="H195" s="131">
        <v>0</v>
      </c>
      <c r="I195" s="131">
        <v>0</v>
      </c>
      <c r="J195" s="131">
        <v>0</v>
      </c>
      <c r="K195" s="131">
        <v>0</v>
      </c>
      <c r="L195" s="131">
        <v>0</v>
      </c>
      <c r="M195" s="131">
        <v>0</v>
      </c>
      <c r="N195" s="131">
        <v>0</v>
      </c>
      <c r="O195" s="131">
        <v>0</v>
      </c>
      <c r="P195" s="131">
        <v>0</v>
      </c>
      <c r="Q195" s="131">
        <v>0</v>
      </c>
      <c r="R195" s="131">
        <v>0</v>
      </c>
      <c r="S195" s="131">
        <v>0</v>
      </c>
      <c r="T195" s="131">
        <v>0</v>
      </c>
      <c r="U195" s="131">
        <v>0</v>
      </c>
      <c r="V195" s="131">
        <v>0</v>
      </c>
      <c r="W195" s="131">
        <v>0</v>
      </c>
      <c r="X195" s="131">
        <v>0</v>
      </c>
      <c r="Y195" s="131">
        <v>0</v>
      </c>
      <c r="Z195" s="131">
        <v>0</v>
      </c>
      <c r="AA195" s="131">
        <v>0</v>
      </c>
      <c r="AB195" s="131">
        <v>0</v>
      </c>
      <c r="AC195" s="131">
        <v>0</v>
      </c>
      <c r="AD195" s="131">
        <v>0</v>
      </c>
      <c r="AE195" s="131">
        <v>0</v>
      </c>
      <c r="AF195" s="131">
        <v>0</v>
      </c>
      <c r="AG195" s="131">
        <v>0</v>
      </c>
      <c r="AH195" s="131">
        <v>0</v>
      </c>
      <c r="AI195" s="131">
        <v>0</v>
      </c>
      <c r="AJ195" s="131">
        <v>0</v>
      </c>
      <c r="AK195" s="131">
        <v>0</v>
      </c>
      <c r="AL195" s="131">
        <v>0</v>
      </c>
      <c r="AM195" s="131">
        <v>0</v>
      </c>
      <c r="AN195" s="131">
        <v>0</v>
      </c>
      <c r="AO195" s="131">
        <v>0</v>
      </c>
      <c r="AP195" s="131">
        <v>0</v>
      </c>
      <c r="AQ195" s="131">
        <v>0</v>
      </c>
      <c r="AR195" s="131">
        <v>0</v>
      </c>
      <c r="AS195" s="131">
        <v>0</v>
      </c>
      <c r="AT195" s="131">
        <v>0</v>
      </c>
      <c r="AU195" s="131">
        <v>0</v>
      </c>
      <c r="AV195" s="131">
        <v>0</v>
      </c>
      <c r="AW195" s="131">
        <v>0</v>
      </c>
      <c r="AX195" s="131">
        <v>0</v>
      </c>
      <c r="AY195" s="131">
        <v>0</v>
      </c>
      <c r="AZ195" s="131">
        <v>0</v>
      </c>
      <c r="BA195" s="131">
        <v>0</v>
      </c>
      <c r="BB195" s="131">
        <v>0</v>
      </c>
      <c r="BC195" s="131">
        <v>0</v>
      </c>
      <c r="BD195" s="131">
        <v>0</v>
      </c>
      <c r="BE195" s="131">
        <v>0</v>
      </c>
      <c r="BF195" s="131">
        <v>0</v>
      </c>
      <c r="BG195" s="131">
        <v>0</v>
      </c>
      <c r="BH195" s="131">
        <v>0</v>
      </c>
      <c r="BI195" s="131">
        <v>0</v>
      </c>
      <c r="BJ195" s="131">
        <v>0</v>
      </c>
      <c r="BK195" s="131">
        <v>0</v>
      </c>
      <c r="BL195" s="131">
        <v>0</v>
      </c>
      <c r="BM195" s="131">
        <v>0</v>
      </c>
      <c r="BN195" s="131">
        <v>0</v>
      </c>
    </row>
    <row r="196" spans="3:66" x14ac:dyDescent="0.35">
      <c r="C196" s="5"/>
      <c r="D196" s="6"/>
      <c r="E196" s="54" t="s">
        <v>163</v>
      </c>
      <c r="G196" s="131">
        <v>0</v>
      </c>
      <c r="H196" s="131">
        <v>0</v>
      </c>
      <c r="I196" s="131">
        <v>0</v>
      </c>
      <c r="J196" s="131">
        <v>0</v>
      </c>
      <c r="K196" s="131">
        <v>0</v>
      </c>
      <c r="L196" s="131">
        <v>0</v>
      </c>
      <c r="M196" s="131">
        <v>0</v>
      </c>
      <c r="N196" s="131">
        <v>0</v>
      </c>
      <c r="O196" s="131">
        <v>0</v>
      </c>
      <c r="P196" s="131">
        <v>0</v>
      </c>
      <c r="Q196" s="131">
        <v>0</v>
      </c>
      <c r="R196" s="131">
        <v>0</v>
      </c>
      <c r="S196" s="131">
        <v>0</v>
      </c>
      <c r="T196" s="131">
        <v>0</v>
      </c>
      <c r="U196" s="131">
        <v>0</v>
      </c>
      <c r="V196" s="131">
        <v>0</v>
      </c>
      <c r="W196" s="131">
        <v>0</v>
      </c>
      <c r="X196" s="131">
        <v>0</v>
      </c>
      <c r="Y196" s="131">
        <v>0</v>
      </c>
      <c r="Z196" s="131">
        <v>0</v>
      </c>
      <c r="AA196" s="131">
        <v>0</v>
      </c>
      <c r="AB196" s="131">
        <v>0</v>
      </c>
      <c r="AC196" s="131">
        <v>0</v>
      </c>
      <c r="AD196" s="131">
        <v>0</v>
      </c>
      <c r="AE196" s="131">
        <v>0</v>
      </c>
      <c r="AF196" s="131">
        <v>0</v>
      </c>
      <c r="AG196" s="131">
        <v>0</v>
      </c>
      <c r="AH196" s="131">
        <v>0</v>
      </c>
      <c r="AI196" s="131">
        <v>0</v>
      </c>
      <c r="AJ196" s="131">
        <v>0</v>
      </c>
      <c r="AK196" s="131">
        <v>0</v>
      </c>
      <c r="AL196" s="131">
        <v>0</v>
      </c>
      <c r="AM196" s="131">
        <v>0</v>
      </c>
      <c r="AN196" s="131">
        <v>0</v>
      </c>
      <c r="AO196" s="131">
        <v>0</v>
      </c>
      <c r="AP196" s="131">
        <v>0</v>
      </c>
      <c r="AQ196" s="131">
        <v>0</v>
      </c>
      <c r="AR196" s="131">
        <v>0</v>
      </c>
      <c r="AS196" s="131">
        <v>0</v>
      </c>
      <c r="AT196" s="131">
        <v>0</v>
      </c>
      <c r="AU196" s="131">
        <v>0</v>
      </c>
      <c r="AV196" s="131">
        <v>0</v>
      </c>
      <c r="AW196" s="131">
        <v>0</v>
      </c>
      <c r="AX196" s="131">
        <v>0</v>
      </c>
      <c r="AY196" s="131">
        <v>0</v>
      </c>
      <c r="AZ196" s="131">
        <v>0</v>
      </c>
      <c r="BA196" s="131">
        <v>0</v>
      </c>
      <c r="BB196" s="131">
        <v>0</v>
      </c>
      <c r="BC196" s="131">
        <v>0</v>
      </c>
      <c r="BD196" s="131">
        <v>0</v>
      </c>
      <c r="BE196" s="131">
        <v>0</v>
      </c>
      <c r="BF196" s="131">
        <v>0</v>
      </c>
      <c r="BG196" s="131">
        <v>0</v>
      </c>
      <c r="BH196" s="131">
        <v>0</v>
      </c>
      <c r="BI196" s="131">
        <v>0</v>
      </c>
      <c r="BJ196" s="131">
        <v>0</v>
      </c>
      <c r="BK196" s="131">
        <v>0</v>
      </c>
      <c r="BL196" s="131">
        <v>0</v>
      </c>
      <c r="BM196" s="131">
        <v>0</v>
      </c>
      <c r="BN196" s="131">
        <v>0</v>
      </c>
    </row>
    <row r="197" spans="3:66" x14ac:dyDescent="0.35">
      <c r="C197" s="5"/>
      <c r="D197" s="6"/>
      <c r="E197" s="54" t="s">
        <v>164</v>
      </c>
      <c r="G197" s="131">
        <v>0</v>
      </c>
      <c r="H197" s="131">
        <v>0</v>
      </c>
      <c r="I197" s="131">
        <v>0</v>
      </c>
      <c r="J197" s="131">
        <v>0</v>
      </c>
      <c r="K197" s="131">
        <v>0</v>
      </c>
      <c r="L197" s="131">
        <v>0</v>
      </c>
      <c r="M197" s="131">
        <v>0</v>
      </c>
      <c r="N197" s="131">
        <v>0</v>
      </c>
      <c r="O197" s="131">
        <v>0</v>
      </c>
      <c r="P197" s="131">
        <v>0</v>
      </c>
      <c r="Q197" s="131">
        <v>0</v>
      </c>
      <c r="R197" s="131">
        <v>0</v>
      </c>
      <c r="S197" s="131">
        <v>0</v>
      </c>
      <c r="T197" s="131">
        <v>0</v>
      </c>
      <c r="U197" s="131">
        <v>0</v>
      </c>
      <c r="V197" s="131">
        <v>0</v>
      </c>
      <c r="W197" s="131">
        <v>0</v>
      </c>
      <c r="X197" s="131">
        <v>0</v>
      </c>
      <c r="Y197" s="131">
        <v>0</v>
      </c>
      <c r="Z197" s="131">
        <v>0</v>
      </c>
      <c r="AA197" s="131">
        <v>0</v>
      </c>
      <c r="AB197" s="131">
        <v>0</v>
      </c>
      <c r="AC197" s="131">
        <v>0</v>
      </c>
      <c r="AD197" s="131">
        <v>0</v>
      </c>
      <c r="AE197" s="131">
        <v>0</v>
      </c>
      <c r="AF197" s="131">
        <v>0</v>
      </c>
      <c r="AG197" s="131">
        <v>0</v>
      </c>
      <c r="AH197" s="131">
        <v>0</v>
      </c>
      <c r="AI197" s="131">
        <v>0</v>
      </c>
      <c r="AJ197" s="131">
        <v>0</v>
      </c>
      <c r="AK197" s="131">
        <v>0</v>
      </c>
      <c r="AL197" s="131">
        <v>0</v>
      </c>
      <c r="AM197" s="131">
        <v>0</v>
      </c>
      <c r="AN197" s="131">
        <v>0</v>
      </c>
      <c r="AO197" s="131">
        <v>0</v>
      </c>
      <c r="AP197" s="131">
        <v>0</v>
      </c>
      <c r="AQ197" s="131">
        <v>0</v>
      </c>
      <c r="AR197" s="131">
        <v>0</v>
      </c>
      <c r="AS197" s="131">
        <v>0</v>
      </c>
      <c r="AT197" s="131">
        <v>0</v>
      </c>
      <c r="AU197" s="131">
        <v>0</v>
      </c>
      <c r="AV197" s="131">
        <v>0</v>
      </c>
      <c r="AW197" s="131">
        <v>0</v>
      </c>
      <c r="AX197" s="131">
        <v>0</v>
      </c>
      <c r="AY197" s="131">
        <v>0</v>
      </c>
      <c r="AZ197" s="131">
        <v>0</v>
      </c>
      <c r="BA197" s="131">
        <v>0</v>
      </c>
      <c r="BB197" s="131">
        <v>0</v>
      </c>
      <c r="BC197" s="131">
        <v>0</v>
      </c>
      <c r="BD197" s="131">
        <v>0</v>
      </c>
      <c r="BE197" s="131">
        <v>0</v>
      </c>
      <c r="BF197" s="131">
        <v>0</v>
      </c>
      <c r="BG197" s="131">
        <v>0</v>
      </c>
      <c r="BH197" s="131">
        <v>0</v>
      </c>
      <c r="BI197" s="131">
        <v>0</v>
      </c>
      <c r="BJ197" s="131">
        <v>0</v>
      </c>
      <c r="BK197" s="131">
        <v>0</v>
      </c>
      <c r="BL197" s="131">
        <v>0</v>
      </c>
      <c r="BM197" s="131">
        <v>0</v>
      </c>
      <c r="BN197" s="131">
        <v>0</v>
      </c>
    </row>
    <row r="198" spans="3:66" x14ac:dyDescent="0.35">
      <c r="C198" s="6"/>
      <c r="D198" s="6"/>
      <c r="E198" s="3" t="s">
        <v>85</v>
      </c>
      <c r="G198" s="36">
        <f t="shared" ref="G198:AL198" si="184">SUM(G193:G197)</f>
        <v>0</v>
      </c>
      <c r="H198" s="36">
        <f t="shared" si="184"/>
        <v>0</v>
      </c>
      <c r="I198" s="36">
        <f t="shared" si="184"/>
        <v>0</v>
      </c>
      <c r="J198" s="36">
        <f t="shared" si="184"/>
        <v>0</v>
      </c>
      <c r="K198" s="36">
        <f t="shared" si="184"/>
        <v>0</v>
      </c>
      <c r="L198" s="36">
        <f t="shared" si="184"/>
        <v>0</v>
      </c>
      <c r="M198" s="36">
        <f t="shared" si="184"/>
        <v>0</v>
      </c>
      <c r="N198" s="36">
        <f t="shared" si="184"/>
        <v>0</v>
      </c>
      <c r="O198" s="36">
        <f t="shared" si="184"/>
        <v>0</v>
      </c>
      <c r="P198" s="36">
        <f t="shared" si="184"/>
        <v>0</v>
      </c>
      <c r="Q198" s="36">
        <f t="shared" si="184"/>
        <v>0</v>
      </c>
      <c r="R198" s="36">
        <f t="shared" si="184"/>
        <v>0</v>
      </c>
      <c r="S198" s="36">
        <f t="shared" si="184"/>
        <v>0</v>
      </c>
      <c r="T198" s="36">
        <f t="shared" si="184"/>
        <v>0</v>
      </c>
      <c r="U198" s="36">
        <f t="shared" si="184"/>
        <v>0</v>
      </c>
      <c r="V198" s="36">
        <f t="shared" si="184"/>
        <v>0</v>
      </c>
      <c r="W198" s="36">
        <f t="shared" si="184"/>
        <v>0</v>
      </c>
      <c r="X198" s="36">
        <f t="shared" si="184"/>
        <v>0</v>
      </c>
      <c r="Y198" s="36">
        <f t="shared" si="184"/>
        <v>0</v>
      </c>
      <c r="Z198" s="36">
        <f t="shared" si="184"/>
        <v>0</v>
      </c>
      <c r="AA198" s="36">
        <f t="shared" si="184"/>
        <v>0</v>
      </c>
      <c r="AB198" s="36">
        <f t="shared" si="184"/>
        <v>0</v>
      </c>
      <c r="AC198" s="36">
        <f t="shared" si="184"/>
        <v>0</v>
      </c>
      <c r="AD198" s="36">
        <f t="shared" si="184"/>
        <v>0</v>
      </c>
      <c r="AE198" s="36">
        <f t="shared" si="184"/>
        <v>0</v>
      </c>
      <c r="AF198" s="36">
        <f t="shared" si="184"/>
        <v>0</v>
      </c>
      <c r="AG198" s="36">
        <f t="shared" si="184"/>
        <v>0</v>
      </c>
      <c r="AH198" s="36">
        <f t="shared" si="184"/>
        <v>0</v>
      </c>
      <c r="AI198" s="36">
        <f t="shared" si="184"/>
        <v>0</v>
      </c>
      <c r="AJ198" s="36">
        <f t="shared" si="184"/>
        <v>0</v>
      </c>
      <c r="AK198" s="36">
        <f t="shared" si="184"/>
        <v>0</v>
      </c>
      <c r="AL198" s="36">
        <f t="shared" si="184"/>
        <v>0</v>
      </c>
      <c r="AM198" s="36">
        <f t="shared" ref="AM198:BN198" si="185">SUM(AM193:AM197)</f>
        <v>0</v>
      </c>
      <c r="AN198" s="36">
        <f t="shared" si="185"/>
        <v>0</v>
      </c>
      <c r="AO198" s="36">
        <f t="shared" si="185"/>
        <v>0</v>
      </c>
      <c r="AP198" s="36">
        <f t="shared" si="185"/>
        <v>0</v>
      </c>
      <c r="AQ198" s="36">
        <f t="shared" si="185"/>
        <v>0</v>
      </c>
      <c r="AR198" s="36">
        <f t="shared" si="185"/>
        <v>0</v>
      </c>
      <c r="AS198" s="36">
        <f t="shared" si="185"/>
        <v>0</v>
      </c>
      <c r="AT198" s="36">
        <f t="shared" si="185"/>
        <v>0</v>
      </c>
      <c r="AU198" s="36">
        <f t="shared" si="185"/>
        <v>0</v>
      </c>
      <c r="AV198" s="36">
        <f t="shared" si="185"/>
        <v>0</v>
      </c>
      <c r="AW198" s="36">
        <f t="shared" si="185"/>
        <v>0</v>
      </c>
      <c r="AX198" s="36">
        <f t="shared" si="185"/>
        <v>0</v>
      </c>
      <c r="AY198" s="36">
        <f t="shared" si="185"/>
        <v>0</v>
      </c>
      <c r="AZ198" s="36">
        <f t="shared" si="185"/>
        <v>0</v>
      </c>
      <c r="BA198" s="36">
        <f t="shared" si="185"/>
        <v>0</v>
      </c>
      <c r="BB198" s="36">
        <f t="shared" si="185"/>
        <v>0</v>
      </c>
      <c r="BC198" s="36">
        <f t="shared" si="185"/>
        <v>0</v>
      </c>
      <c r="BD198" s="36">
        <f t="shared" si="185"/>
        <v>0</v>
      </c>
      <c r="BE198" s="36">
        <f t="shared" si="185"/>
        <v>0</v>
      </c>
      <c r="BF198" s="36">
        <f t="shared" si="185"/>
        <v>0</v>
      </c>
      <c r="BG198" s="36">
        <f t="shared" si="185"/>
        <v>0</v>
      </c>
      <c r="BH198" s="36">
        <f t="shared" si="185"/>
        <v>0</v>
      </c>
      <c r="BI198" s="36">
        <f t="shared" si="185"/>
        <v>0</v>
      </c>
      <c r="BJ198" s="36">
        <f t="shared" si="185"/>
        <v>0</v>
      </c>
      <c r="BK198" s="36">
        <f t="shared" si="185"/>
        <v>0</v>
      </c>
      <c r="BL198" s="36">
        <f t="shared" si="185"/>
        <v>0</v>
      </c>
      <c r="BM198" s="36">
        <f t="shared" si="185"/>
        <v>0</v>
      </c>
      <c r="BN198" s="36">
        <f t="shared" si="185"/>
        <v>0</v>
      </c>
    </row>
    <row r="199" spans="3:66" s="81" customFormat="1" x14ac:dyDescent="0.35">
      <c r="C199" s="56"/>
      <c r="D199" s="56"/>
      <c r="E199" s="5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row>
    <row r="200" spans="3:66" x14ac:dyDescent="0.35">
      <c r="C200" s="6"/>
      <c r="D200" s="6"/>
      <c r="E200" s="54" t="s">
        <v>165</v>
      </c>
      <c r="G200" s="131">
        <v>0</v>
      </c>
      <c r="H200" s="131">
        <v>0</v>
      </c>
      <c r="I200" s="131">
        <v>0</v>
      </c>
      <c r="J200" s="131">
        <v>0</v>
      </c>
      <c r="K200" s="131">
        <v>0</v>
      </c>
      <c r="L200" s="131">
        <v>0</v>
      </c>
      <c r="M200" s="131">
        <v>0</v>
      </c>
      <c r="N200" s="131">
        <v>0</v>
      </c>
      <c r="O200" s="131">
        <v>0</v>
      </c>
      <c r="P200" s="131">
        <v>0</v>
      </c>
      <c r="Q200" s="131">
        <v>0</v>
      </c>
      <c r="R200" s="131">
        <v>0</v>
      </c>
      <c r="S200" s="131">
        <v>0</v>
      </c>
      <c r="T200" s="131">
        <v>0</v>
      </c>
      <c r="U200" s="131">
        <v>0</v>
      </c>
      <c r="V200" s="131">
        <v>0</v>
      </c>
      <c r="W200" s="131">
        <v>0</v>
      </c>
      <c r="X200" s="131">
        <v>0</v>
      </c>
      <c r="Y200" s="131">
        <v>0</v>
      </c>
      <c r="Z200" s="131">
        <v>0</v>
      </c>
      <c r="AA200" s="131">
        <v>0</v>
      </c>
      <c r="AB200" s="131">
        <v>0</v>
      </c>
      <c r="AC200" s="131">
        <v>0</v>
      </c>
      <c r="AD200" s="131">
        <v>0</v>
      </c>
      <c r="AE200" s="131">
        <v>0</v>
      </c>
      <c r="AF200" s="131">
        <v>0</v>
      </c>
      <c r="AG200" s="131">
        <v>0</v>
      </c>
      <c r="AH200" s="131">
        <v>0</v>
      </c>
      <c r="AI200" s="131">
        <v>0</v>
      </c>
      <c r="AJ200" s="131">
        <v>0</v>
      </c>
      <c r="AK200" s="131">
        <v>0</v>
      </c>
      <c r="AL200" s="131">
        <v>0</v>
      </c>
      <c r="AM200" s="131">
        <v>0</v>
      </c>
      <c r="AN200" s="131">
        <v>0</v>
      </c>
      <c r="AO200" s="131">
        <v>0</v>
      </c>
      <c r="AP200" s="131">
        <v>0</v>
      </c>
      <c r="AQ200" s="131">
        <v>0</v>
      </c>
      <c r="AR200" s="131">
        <v>0</v>
      </c>
      <c r="AS200" s="131">
        <v>0</v>
      </c>
      <c r="AT200" s="131">
        <v>0</v>
      </c>
      <c r="AU200" s="131">
        <v>0</v>
      </c>
      <c r="AV200" s="131">
        <v>0</v>
      </c>
      <c r="AW200" s="131">
        <v>0</v>
      </c>
      <c r="AX200" s="131">
        <v>0</v>
      </c>
      <c r="AY200" s="131">
        <v>0</v>
      </c>
      <c r="AZ200" s="131">
        <v>0</v>
      </c>
      <c r="BA200" s="131">
        <v>0</v>
      </c>
      <c r="BB200" s="131">
        <v>0</v>
      </c>
      <c r="BC200" s="131">
        <v>0</v>
      </c>
      <c r="BD200" s="131">
        <v>0</v>
      </c>
      <c r="BE200" s="131">
        <v>0</v>
      </c>
      <c r="BF200" s="131">
        <v>0</v>
      </c>
      <c r="BG200" s="131">
        <v>0</v>
      </c>
      <c r="BH200" s="131">
        <v>0</v>
      </c>
      <c r="BI200" s="131">
        <v>0</v>
      </c>
      <c r="BJ200" s="131">
        <v>0</v>
      </c>
      <c r="BK200" s="131">
        <v>0</v>
      </c>
      <c r="BL200" s="131">
        <v>0</v>
      </c>
      <c r="BM200" s="131">
        <v>0</v>
      </c>
      <c r="BN200" s="131">
        <v>0</v>
      </c>
    </row>
    <row r="201" spans="3:66" x14ac:dyDescent="0.35">
      <c r="C201" s="6"/>
      <c r="D201" s="6"/>
      <c r="E201" s="54" t="s">
        <v>161</v>
      </c>
      <c r="G201" s="131">
        <v>0</v>
      </c>
      <c r="H201" s="131">
        <v>0</v>
      </c>
      <c r="I201" s="131">
        <v>0</v>
      </c>
      <c r="J201" s="131">
        <v>0</v>
      </c>
      <c r="K201" s="131">
        <v>0</v>
      </c>
      <c r="L201" s="131">
        <v>0</v>
      </c>
      <c r="M201" s="131">
        <v>0</v>
      </c>
      <c r="N201" s="131">
        <v>0</v>
      </c>
      <c r="O201" s="131">
        <v>0</v>
      </c>
      <c r="P201" s="131">
        <v>0</v>
      </c>
      <c r="Q201" s="131">
        <v>0</v>
      </c>
      <c r="R201" s="131">
        <v>0</v>
      </c>
      <c r="S201" s="131">
        <v>0</v>
      </c>
      <c r="T201" s="131">
        <v>0</v>
      </c>
      <c r="U201" s="131">
        <v>0</v>
      </c>
      <c r="V201" s="131">
        <v>0</v>
      </c>
      <c r="W201" s="131">
        <v>0</v>
      </c>
      <c r="X201" s="131">
        <v>0</v>
      </c>
      <c r="Y201" s="131">
        <v>0</v>
      </c>
      <c r="Z201" s="131">
        <v>0</v>
      </c>
      <c r="AA201" s="131">
        <v>0</v>
      </c>
      <c r="AB201" s="131">
        <v>0</v>
      </c>
      <c r="AC201" s="131">
        <v>0</v>
      </c>
      <c r="AD201" s="131">
        <v>0</v>
      </c>
      <c r="AE201" s="131">
        <v>0</v>
      </c>
      <c r="AF201" s="131">
        <v>0</v>
      </c>
      <c r="AG201" s="131">
        <v>0</v>
      </c>
      <c r="AH201" s="131">
        <v>0</v>
      </c>
      <c r="AI201" s="131">
        <v>0</v>
      </c>
      <c r="AJ201" s="131">
        <v>0</v>
      </c>
      <c r="AK201" s="131">
        <v>0</v>
      </c>
      <c r="AL201" s="131">
        <v>0</v>
      </c>
      <c r="AM201" s="131">
        <v>0</v>
      </c>
      <c r="AN201" s="131">
        <v>0</v>
      </c>
      <c r="AO201" s="131">
        <v>0</v>
      </c>
      <c r="AP201" s="131">
        <v>0</v>
      </c>
      <c r="AQ201" s="131">
        <v>0</v>
      </c>
      <c r="AR201" s="131">
        <v>0</v>
      </c>
      <c r="AS201" s="131">
        <v>0</v>
      </c>
      <c r="AT201" s="131">
        <v>0</v>
      </c>
      <c r="AU201" s="131">
        <v>0</v>
      </c>
      <c r="AV201" s="131">
        <v>0</v>
      </c>
      <c r="AW201" s="131">
        <v>0</v>
      </c>
      <c r="AX201" s="131">
        <v>0</v>
      </c>
      <c r="AY201" s="131">
        <v>0</v>
      </c>
      <c r="AZ201" s="131">
        <v>0</v>
      </c>
      <c r="BA201" s="131">
        <v>0</v>
      </c>
      <c r="BB201" s="131">
        <v>0</v>
      </c>
      <c r="BC201" s="131">
        <v>0</v>
      </c>
      <c r="BD201" s="131">
        <v>0</v>
      </c>
      <c r="BE201" s="131">
        <v>0</v>
      </c>
      <c r="BF201" s="131">
        <v>0</v>
      </c>
      <c r="BG201" s="131">
        <v>0</v>
      </c>
      <c r="BH201" s="131">
        <v>0</v>
      </c>
      <c r="BI201" s="131">
        <v>0</v>
      </c>
      <c r="BJ201" s="131">
        <v>0</v>
      </c>
      <c r="BK201" s="131">
        <v>0</v>
      </c>
      <c r="BL201" s="131">
        <v>0</v>
      </c>
      <c r="BM201" s="131">
        <v>0</v>
      </c>
      <c r="BN201" s="131">
        <v>0</v>
      </c>
    </row>
    <row r="202" spans="3:66" x14ac:dyDescent="0.35">
      <c r="C202" s="6"/>
      <c r="D202" s="6"/>
      <c r="E202" s="54" t="s">
        <v>162</v>
      </c>
      <c r="G202" s="131">
        <v>0</v>
      </c>
      <c r="H202" s="131">
        <v>0</v>
      </c>
      <c r="I202" s="131">
        <v>0</v>
      </c>
      <c r="J202" s="131">
        <v>0</v>
      </c>
      <c r="K202" s="131">
        <v>0</v>
      </c>
      <c r="L202" s="131">
        <v>0</v>
      </c>
      <c r="M202" s="131">
        <v>0</v>
      </c>
      <c r="N202" s="131">
        <v>0</v>
      </c>
      <c r="O202" s="131">
        <v>0</v>
      </c>
      <c r="P202" s="131">
        <v>0</v>
      </c>
      <c r="Q202" s="131">
        <v>0</v>
      </c>
      <c r="R202" s="131">
        <v>0</v>
      </c>
      <c r="S202" s="131">
        <v>0</v>
      </c>
      <c r="T202" s="131">
        <v>0</v>
      </c>
      <c r="U202" s="131">
        <v>0</v>
      </c>
      <c r="V202" s="131">
        <v>0</v>
      </c>
      <c r="W202" s="131">
        <v>0</v>
      </c>
      <c r="X202" s="131">
        <v>0</v>
      </c>
      <c r="Y202" s="131">
        <v>0</v>
      </c>
      <c r="Z202" s="131">
        <v>0</v>
      </c>
      <c r="AA202" s="131">
        <v>0</v>
      </c>
      <c r="AB202" s="131">
        <v>0</v>
      </c>
      <c r="AC202" s="131">
        <v>0</v>
      </c>
      <c r="AD202" s="131">
        <v>0</v>
      </c>
      <c r="AE202" s="131">
        <v>0</v>
      </c>
      <c r="AF202" s="131">
        <v>0</v>
      </c>
      <c r="AG202" s="131">
        <v>0</v>
      </c>
      <c r="AH202" s="131">
        <v>0</v>
      </c>
      <c r="AI202" s="131">
        <v>0</v>
      </c>
      <c r="AJ202" s="131">
        <v>0</v>
      </c>
      <c r="AK202" s="131">
        <v>0</v>
      </c>
      <c r="AL202" s="131">
        <v>0</v>
      </c>
      <c r="AM202" s="131">
        <v>0</v>
      </c>
      <c r="AN202" s="131">
        <v>0</v>
      </c>
      <c r="AO202" s="131">
        <v>0</v>
      </c>
      <c r="AP202" s="131">
        <v>0</v>
      </c>
      <c r="AQ202" s="131">
        <v>0</v>
      </c>
      <c r="AR202" s="131">
        <v>0</v>
      </c>
      <c r="AS202" s="131">
        <v>0</v>
      </c>
      <c r="AT202" s="131">
        <v>0</v>
      </c>
      <c r="AU202" s="131">
        <v>0</v>
      </c>
      <c r="AV202" s="131">
        <v>0</v>
      </c>
      <c r="AW202" s="131">
        <v>0</v>
      </c>
      <c r="AX202" s="131">
        <v>0</v>
      </c>
      <c r="AY202" s="131">
        <v>0</v>
      </c>
      <c r="AZ202" s="131">
        <v>0</v>
      </c>
      <c r="BA202" s="131">
        <v>0</v>
      </c>
      <c r="BB202" s="131">
        <v>0</v>
      </c>
      <c r="BC202" s="131">
        <v>0</v>
      </c>
      <c r="BD202" s="131">
        <v>0</v>
      </c>
      <c r="BE202" s="131">
        <v>0</v>
      </c>
      <c r="BF202" s="131">
        <v>0</v>
      </c>
      <c r="BG202" s="131">
        <v>0</v>
      </c>
      <c r="BH202" s="131">
        <v>0</v>
      </c>
      <c r="BI202" s="131">
        <v>0</v>
      </c>
      <c r="BJ202" s="131">
        <v>0</v>
      </c>
      <c r="BK202" s="131">
        <v>0</v>
      </c>
      <c r="BL202" s="131">
        <v>0</v>
      </c>
      <c r="BM202" s="131">
        <v>0</v>
      </c>
      <c r="BN202" s="131">
        <v>0</v>
      </c>
    </row>
    <row r="203" spans="3:66" x14ac:dyDescent="0.35">
      <c r="C203" s="6"/>
      <c r="D203" s="6"/>
      <c r="E203" s="54" t="s">
        <v>163</v>
      </c>
      <c r="G203" s="131">
        <v>0</v>
      </c>
      <c r="H203" s="131">
        <v>0</v>
      </c>
      <c r="I203" s="131">
        <v>0</v>
      </c>
      <c r="J203" s="131">
        <v>0</v>
      </c>
      <c r="K203" s="131">
        <v>0</v>
      </c>
      <c r="L203" s="131">
        <v>0</v>
      </c>
      <c r="M203" s="131">
        <v>0</v>
      </c>
      <c r="N203" s="131">
        <v>0</v>
      </c>
      <c r="O203" s="131">
        <v>0</v>
      </c>
      <c r="P203" s="131">
        <v>0</v>
      </c>
      <c r="Q203" s="131">
        <v>0</v>
      </c>
      <c r="R203" s="131">
        <v>0</v>
      </c>
      <c r="S203" s="131">
        <v>0</v>
      </c>
      <c r="T203" s="131">
        <v>0</v>
      </c>
      <c r="U203" s="131">
        <v>0</v>
      </c>
      <c r="V203" s="131">
        <v>0</v>
      </c>
      <c r="W203" s="131">
        <v>0</v>
      </c>
      <c r="X203" s="131">
        <v>0</v>
      </c>
      <c r="Y203" s="131">
        <v>0</v>
      </c>
      <c r="Z203" s="131">
        <v>0</v>
      </c>
      <c r="AA203" s="131">
        <v>0</v>
      </c>
      <c r="AB203" s="131">
        <v>0</v>
      </c>
      <c r="AC203" s="131">
        <v>0</v>
      </c>
      <c r="AD203" s="131">
        <v>0</v>
      </c>
      <c r="AE203" s="131">
        <v>0</v>
      </c>
      <c r="AF203" s="131">
        <v>0</v>
      </c>
      <c r="AG203" s="131">
        <v>0</v>
      </c>
      <c r="AH203" s="131">
        <v>0</v>
      </c>
      <c r="AI203" s="131">
        <v>0</v>
      </c>
      <c r="AJ203" s="131">
        <v>0</v>
      </c>
      <c r="AK203" s="131">
        <v>0</v>
      </c>
      <c r="AL203" s="131">
        <v>0</v>
      </c>
      <c r="AM203" s="131">
        <v>0</v>
      </c>
      <c r="AN203" s="131">
        <v>0</v>
      </c>
      <c r="AO203" s="131">
        <v>0</v>
      </c>
      <c r="AP203" s="131">
        <v>0</v>
      </c>
      <c r="AQ203" s="131">
        <v>0</v>
      </c>
      <c r="AR203" s="131">
        <v>0</v>
      </c>
      <c r="AS203" s="131">
        <v>0</v>
      </c>
      <c r="AT203" s="131">
        <v>0</v>
      </c>
      <c r="AU203" s="131">
        <v>0</v>
      </c>
      <c r="AV203" s="131">
        <v>0</v>
      </c>
      <c r="AW203" s="131">
        <v>0</v>
      </c>
      <c r="AX203" s="131">
        <v>0</v>
      </c>
      <c r="AY203" s="131">
        <v>0</v>
      </c>
      <c r="AZ203" s="131">
        <v>0</v>
      </c>
      <c r="BA203" s="131">
        <v>0</v>
      </c>
      <c r="BB203" s="131">
        <v>0</v>
      </c>
      <c r="BC203" s="131">
        <v>0</v>
      </c>
      <c r="BD203" s="131">
        <v>0</v>
      </c>
      <c r="BE203" s="131">
        <v>0</v>
      </c>
      <c r="BF203" s="131">
        <v>0</v>
      </c>
      <c r="BG203" s="131">
        <v>0</v>
      </c>
      <c r="BH203" s="131">
        <v>0</v>
      </c>
      <c r="BI203" s="131">
        <v>0</v>
      </c>
      <c r="BJ203" s="131">
        <v>0</v>
      </c>
      <c r="BK203" s="131">
        <v>0</v>
      </c>
      <c r="BL203" s="131">
        <v>0</v>
      </c>
      <c r="BM203" s="131">
        <v>0</v>
      </c>
      <c r="BN203" s="131">
        <v>0</v>
      </c>
    </row>
    <row r="204" spans="3:66" x14ac:dyDescent="0.35">
      <c r="C204" s="6"/>
      <c r="D204" s="6"/>
      <c r="E204" s="54" t="s">
        <v>164</v>
      </c>
      <c r="G204" s="131">
        <v>0</v>
      </c>
      <c r="H204" s="131">
        <v>0</v>
      </c>
      <c r="I204" s="131">
        <v>0</v>
      </c>
      <c r="J204" s="131">
        <v>0</v>
      </c>
      <c r="K204" s="131">
        <v>0</v>
      </c>
      <c r="L204" s="131">
        <v>0</v>
      </c>
      <c r="M204" s="131">
        <v>0</v>
      </c>
      <c r="N204" s="131">
        <v>0</v>
      </c>
      <c r="O204" s="131">
        <v>0</v>
      </c>
      <c r="P204" s="131">
        <v>0</v>
      </c>
      <c r="Q204" s="131">
        <v>0</v>
      </c>
      <c r="R204" s="131">
        <v>0</v>
      </c>
      <c r="S204" s="131">
        <v>0</v>
      </c>
      <c r="T204" s="131">
        <v>0</v>
      </c>
      <c r="U204" s="131">
        <v>0</v>
      </c>
      <c r="V204" s="131">
        <v>0</v>
      </c>
      <c r="W204" s="131">
        <v>0</v>
      </c>
      <c r="X204" s="131">
        <v>0</v>
      </c>
      <c r="Y204" s="131">
        <v>0</v>
      </c>
      <c r="Z204" s="131">
        <v>0</v>
      </c>
      <c r="AA204" s="131">
        <v>0</v>
      </c>
      <c r="AB204" s="131">
        <v>0</v>
      </c>
      <c r="AC204" s="131">
        <v>0</v>
      </c>
      <c r="AD204" s="131">
        <v>0</v>
      </c>
      <c r="AE204" s="131">
        <v>0</v>
      </c>
      <c r="AF204" s="131">
        <v>0</v>
      </c>
      <c r="AG204" s="131">
        <v>0</v>
      </c>
      <c r="AH204" s="131">
        <v>0</v>
      </c>
      <c r="AI204" s="131">
        <v>0</v>
      </c>
      <c r="AJ204" s="131">
        <v>0</v>
      </c>
      <c r="AK204" s="131">
        <v>0</v>
      </c>
      <c r="AL204" s="131">
        <v>0</v>
      </c>
      <c r="AM204" s="131">
        <v>0</v>
      </c>
      <c r="AN204" s="131">
        <v>0</v>
      </c>
      <c r="AO204" s="131">
        <v>0</v>
      </c>
      <c r="AP204" s="131">
        <v>0</v>
      </c>
      <c r="AQ204" s="131">
        <v>0</v>
      </c>
      <c r="AR204" s="131">
        <v>0</v>
      </c>
      <c r="AS204" s="131">
        <v>0</v>
      </c>
      <c r="AT204" s="131">
        <v>0</v>
      </c>
      <c r="AU204" s="131">
        <v>0</v>
      </c>
      <c r="AV204" s="131">
        <v>0</v>
      </c>
      <c r="AW204" s="131">
        <v>0</v>
      </c>
      <c r="AX204" s="131">
        <v>0</v>
      </c>
      <c r="AY204" s="131">
        <v>0</v>
      </c>
      <c r="AZ204" s="131">
        <v>0</v>
      </c>
      <c r="BA204" s="131">
        <v>0</v>
      </c>
      <c r="BB204" s="131">
        <v>0</v>
      </c>
      <c r="BC204" s="131">
        <v>0</v>
      </c>
      <c r="BD204" s="131">
        <v>0</v>
      </c>
      <c r="BE204" s="131">
        <v>0</v>
      </c>
      <c r="BF204" s="131">
        <v>0</v>
      </c>
      <c r="BG204" s="131">
        <v>0</v>
      </c>
      <c r="BH204" s="131">
        <v>0</v>
      </c>
      <c r="BI204" s="131">
        <v>0</v>
      </c>
      <c r="BJ204" s="131">
        <v>0</v>
      </c>
      <c r="BK204" s="131">
        <v>0</v>
      </c>
      <c r="BL204" s="131">
        <v>0</v>
      </c>
      <c r="BM204" s="131">
        <v>0</v>
      </c>
      <c r="BN204" s="131">
        <v>0</v>
      </c>
    </row>
    <row r="205" spans="3:66" x14ac:dyDescent="0.35">
      <c r="C205" s="6"/>
      <c r="D205" s="6"/>
      <c r="E205" s="3" t="s">
        <v>86</v>
      </c>
      <c r="G205" s="36">
        <f t="shared" ref="G205:AL205" si="186">SUM(G200:G204)</f>
        <v>0</v>
      </c>
      <c r="H205" s="36">
        <f t="shared" si="186"/>
        <v>0</v>
      </c>
      <c r="I205" s="36">
        <f t="shared" si="186"/>
        <v>0</v>
      </c>
      <c r="J205" s="36">
        <f t="shared" si="186"/>
        <v>0</v>
      </c>
      <c r="K205" s="36">
        <f t="shared" si="186"/>
        <v>0</v>
      </c>
      <c r="L205" s="36">
        <f t="shared" si="186"/>
        <v>0</v>
      </c>
      <c r="M205" s="36">
        <f t="shared" si="186"/>
        <v>0</v>
      </c>
      <c r="N205" s="36">
        <f t="shared" si="186"/>
        <v>0</v>
      </c>
      <c r="O205" s="36">
        <f t="shared" si="186"/>
        <v>0</v>
      </c>
      <c r="P205" s="36">
        <f t="shared" si="186"/>
        <v>0</v>
      </c>
      <c r="Q205" s="36">
        <f t="shared" si="186"/>
        <v>0</v>
      </c>
      <c r="R205" s="36">
        <f t="shared" si="186"/>
        <v>0</v>
      </c>
      <c r="S205" s="36">
        <f t="shared" si="186"/>
        <v>0</v>
      </c>
      <c r="T205" s="36">
        <f t="shared" si="186"/>
        <v>0</v>
      </c>
      <c r="U205" s="36">
        <f t="shared" si="186"/>
        <v>0</v>
      </c>
      <c r="V205" s="36">
        <f t="shared" si="186"/>
        <v>0</v>
      </c>
      <c r="W205" s="36">
        <f t="shared" si="186"/>
        <v>0</v>
      </c>
      <c r="X205" s="36">
        <f t="shared" si="186"/>
        <v>0</v>
      </c>
      <c r="Y205" s="36">
        <f t="shared" si="186"/>
        <v>0</v>
      </c>
      <c r="Z205" s="36">
        <f t="shared" si="186"/>
        <v>0</v>
      </c>
      <c r="AA205" s="36">
        <f t="shared" si="186"/>
        <v>0</v>
      </c>
      <c r="AB205" s="36">
        <f t="shared" si="186"/>
        <v>0</v>
      </c>
      <c r="AC205" s="36">
        <f t="shared" si="186"/>
        <v>0</v>
      </c>
      <c r="AD205" s="36">
        <f t="shared" si="186"/>
        <v>0</v>
      </c>
      <c r="AE205" s="36">
        <f t="shared" si="186"/>
        <v>0</v>
      </c>
      <c r="AF205" s="36">
        <f t="shared" si="186"/>
        <v>0</v>
      </c>
      <c r="AG205" s="36">
        <f t="shared" si="186"/>
        <v>0</v>
      </c>
      <c r="AH205" s="36">
        <f t="shared" si="186"/>
        <v>0</v>
      </c>
      <c r="AI205" s="36">
        <f t="shared" si="186"/>
        <v>0</v>
      </c>
      <c r="AJ205" s="36">
        <f t="shared" si="186"/>
        <v>0</v>
      </c>
      <c r="AK205" s="36">
        <f t="shared" si="186"/>
        <v>0</v>
      </c>
      <c r="AL205" s="36">
        <f t="shared" si="186"/>
        <v>0</v>
      </c>
      <c r="AM205" s="36">
        <f t="shared" ref="AM205:BN205" si="187">SUM(AM200:AM204)</f>
        <v>0</v>
      </c>
      <c r="AN205" s="36">
        <f t="shared" si="187"/>
        <v>0</v>
      </c>
      <c r="AO205" s="36">
        <f t="shared" si="187"/>
        <v>0</v>
      </c>
      <c r="AP205" s="36">
        <f t="shared" si="187"/>
        <v>0</v>
      </c>
      <c r="AQ205" s="36">
        <f t="shared" si="187"/>
        <v>0</v>
      </c>
      <c r="AR205" s="36">
        <f t="shared" si="187"/>
        <v>0</v>
      </c>
      <c r="AS205" s="36">
        <f t="shared" si="187"/>
        <v>0</v>
      </c>
      <c r="AT205" s="36">
        <f t="shared" si="187"/>
        <v>0</v>
      </c>
      <c r="AU205" s="36">
        <f t="shared" si="187"/>
        <v>0</v>
      </c>
      <c r="AV205" s="36">
        <f t="shared" si="187"/>
        <v>0</v>
      </c>
      <c r="AW205" s="36">
        <f t="shared" si="187"/>
        <v>0</v>
      </c>
      <c r="AX205" s="36">
        <f t="shared" si="187"/>
        <v>0</v>
      </c>
      <c r="AY205" s="36">
        <f t="shared" si="187"/>
        <v>0</v>
      </c>
      <c r="AZ205" s="36">
        <f t="shared" si="187"/>
        <v>0</v>
      </c>
      <c r="BA205" s="36">
        <f t="shared" si="187"/>
        <v>0</v>
      </c>
      <c r="BB205" s="36">
        <f t="shared" si="187"/>
        <v>0</v>
      </c>
      <c r="BC205" s="36">
        <f t="shared" si="187"/>
        <v>0</v>
      </c>
      <c r="BD205" s="36">
        <f t="shared" si="187"/>
        <v>0</v>
      </c>
      <c r="BE205" s="36">
        <f t="shared" si="187"/>
        <v>0</v>
      </c>
      <c r="BF205" s="36">
        <f t="shared" si="187"/>
        <v>0</v>
      </c>
      <c r="BG205" s="36">
        <f t="shared" si="187"/>
        <v>0</v>
      </c>
      <c r="BH205" s="36">
        <f t="shared" si="187"/>
        <v>0</v>
      </c>
      <c r="BI205" s="36">
        <f t="shared" si="187"/>
        <v>0</v>
      </c>
      <c r="BJ205" s="36">
        <f t="shared" si="187"/>
        <v>0</v>
      </c>
      <c r="BK205" s="36">
        <f t="shared" si="187"/>
        <v>0</v>
      </c>
      <c r="BL205" s="36">
        <f t="shared" si="187"/>
        <v>0</v>
      </c>
      <c r="BM205" s="36">
        <f t="shared" si="187"/>
        <v>0</v>
      </c>
      <c r="BN205" s="36">
        <f t="shared" si="187"/>
        <v>0</v>
      </c>
    </row>
    <row r="206" spans="3:66" s="81" customFormat="1" x14ac:dyDescent="0.35">
      <c r="C206" s="56"/>
      <c r="D206" s="56"/>
      <c r="E206" s="5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row>
    <row r="207" spans="3:66" x14ac:dyDescent="0.35">
      <c r="C207" s="6"/>
      <c r="D207" s="6"/>
      <c r="E207" s="54" t="s">
        <v>165</v>
      </c>
      <c r="G207" s="131">
        <v>0</v>
      </c>
      <c r="H207" s="131">
        <v>0</v>
      </c>
      <c r="I207" s="131">
        <v>0</v>
      </c>
      <c r="J207" s="131">
        <v>0</v>
      </c>
      <c r="K207" s="131">
        <v>0</v>
      </c>
      <c r="L207" s="131">
        <v>0</v>
      </c>
      <c r="M207" s="131">
        <v>0</v>
      </c>
      <c r="N207" s="131">
        <v>0</v>
      </c>
      <c r="O207" s="131">
        <v>0</v>
      </c>
      <c r="P207" s="131">
        <v>0</v>
      </c>
      <c r="Q207" s="131">
        <v>0</v>
      </c>
      <c r="R207" s="131">
        <v>0</v>
      </c>
      <c r="S207" s="131">
        <v>0</v>
      </c>
      <c r="T207" s="131">
        <v>0</v>
      </c>
      <c r="U207" s="131">
        <v>0</v>
      </c>
      <c r="V207" s="131">
        <v>0</v>
      </c>
      <c r="W207" s="131">
        <v>0</v>
      </c>
      <c r="X207" s="131">
        <v>0</v>
      </c>
      <c r="Y207" s="131">
        <v>0</v>
      </c>
      <c r="Z207" s="131">
        <v>0</v>
      </c>
      <c r="AA207" s="131">
        <v>0</v>
      </c>
      <c r="AB207" s="131">
        <v>0</v>
      </c>
      <c r="AC207" s="131">
        <v>0</v>
      </c>
      <c r="AD207" s="131">
        <v>0</v>
      </c>
      <c r="AE207" s="131">
        <v>0</v>
      </c>
      <c r="AF207" s="131">
        <v>0</v>
      </c>
      <c r="AG207" s="131">
        <v>0</v>
      </c>
      <c r="AH207" s="131">
        <v>0</v>
      </c>
      <c r="AI207" s="131">
        <v>0</v>
      </c>
      <c r="AJ207" s="131">
        <v>0</v>
      </c>
      <c r="AK207" s="131">
        <v>0</v>
      </c>
      <c r="AL207" s="131">
        <v>0</v>
      </c>
      <c r="AM207" s="131">
        <v>0</v>
      </c>
      <c r="AN207" s="131">
        <v>0</v>
      </c>
      <c r="AO207" s="131">
        <v>0</v>
      </c>
      <c r="AP207" s="131">
        <v>0</v>
      </c>
      <c r="AQ207" s="131">
        <v>0</v>
      </c>
      <c r="AR207" s="131">
        <v>0</v>
      </c>
      <c r="AS207" s="131">
        <v>0</v>
      </c>
      <c r="AT207" s="131">
        <v>0</v>
      </c>
      <c r="AU207" s="131">
        <v>0</v>
      </c>
      <c r="AV207" s="131">
        <v>0</v>
      </c>
      <c r="AW207" s="131">
        <v>0</v>
      </c>
      <c r="AX207" s="131">
        <v>0</v>
      </c>
      <c r="AY207" s="131">
        <v>0</v>
      </c>
      <c r="AZ207" s="131">
        <v>0</v>
      </c>
      <c r="BA207" s="131">
        <v>0</v>
      </c>
      <c r="BB207" s="131">
        <v>0</v>
      </c>
      <c r="BC207" s="131">
        <v>0</v>
      </c>
      <c r="BD207" s="131">
        <v>0</v>
      </c>
      <c r="BE207" s="131">
        <v>0</v>
      </c>
      <c r="BF207" s="131">
        <v>0</v>
      </c>
      <c r="BG207" s="131">
        <v>0</v>
      </c>
      <c r="BH207" s="131">
        <v>0</v>
      </c>
      <c r="BI207" s="131">
        <v>0</v>
      </c>
      <c r="BJ207" s="131">
        <v>0</v>
      </c>
      <c r="BK207" s="131">
        <v>0</v>
      </c>
      <c r="BL207" s="131">
        <v>0</v>
      </c>
      <c r="BM207" s="131">
        <v>0</v>
      </c>
      <c r="BN207" s="131">
        <v>0</v>
      </c>
    </row>
    <row r="208" spans="3:66" x14ac:dyDescent="0.35">
      <c r="C208" s="6"/>
      <c r="D208" s="6"/>
      <c r="E208" s="54" t="s">
        <v>161</v>
      </c>
      <c r="G208" s="131">
        <v>0</v>
      </c>
      <c r="H208" s="131">
        <v>0</v>
      </c>
      <c r="I208" s="131">
        <v>0</v>
      </c>
      <c r="J208" s="131">
        <v>0</v>
      </c>
      <c r="K208" s="131">
        <v>0</v>
      </c>
      <c r="L208" s="131">
        <v>0</v>
      </c>
      <c r="M208" s="131">
        <v>0</v>
      </c>
      <c r="N208" s="131">
        <v>0</v>
      </c>
      <c r="O208" s="131">
        <v>0</v>
      </c>
      <c r="P208" s="131">
        <v>0</v>
      </c>
      <c r="Q208" s="131">
        <v>0</v>
      </c>
      <c r="R208" s="131">
        <v>0</v>
      </c>
      <c r="S208" s="131">
        <v>0</v>
      </c>
      <c r="T208" s="131">
        <v>0</v>
      </c>
      <c r="U208" s="131">
        <v>0</v>
      </c>
      <c r="V208" s="131">
        <v>0</v>
      </c>
      <c r="W208" s="131">
        <v>0</v>
      </c>
      <c r="X208" s="131">
        <v>0</v>
      </c>
      <c r="Y208" s="131">
        <v>0</v>
      </c>
      <c r="Z208" s="131">
        <v>0</v>
      </c>
      <c r="AA208" s="131">
        <v>0</v>
      </c>
      <c r="AB208" s="131">
        <v>0</v>
      </c>
      <c r="AC208" s="131">
        <v>0</v>
      </c>
      <c r="AD208" s="131">
        <v>0</v>
      </c>
      <c r="AE208" s="131">
        <v>0</v>
      </c>
      <c r="AF208" s="131">
        <v>0</v>
      </c>
      <c r="AG208" s="131">
        <v>0</v>
      </c>
      <c r="AH208" s="131">
        <v>0</v>
      </c>
      <c r="AI208" s="131">
        <v>0</v>
      </c>
      <c r="AJ208" s="131">
        <v>0</v>
      </c>
      <c r="AK208" s="131">
        <v>0</v>
      </c>
      <c r="AL208" s="131">
        <v>0</v>
      </c>
      <c r="AM208" s="131">
        <v>0</v>
      </c>
      <c r="AN208" s="131">
        <v>0</v>
      </c>
      <c r="AO208" s="131">
        <v>0</v>
      </c>
      <c r="AP208" s="131">
        <v>0</v>
      </c>
      <c r="AQ208" s="131">
        <v>0</v>
      </c>
      <c r="AR208" s="131">
        <v>0</v>
      </c>
      <c r="AS208" s="131">
        <v>0</v>
      </c>
      <c r="AT208" s="131">
        <v>0</v>
      </c>
      <c r="AU208" s="131">
        <v>0</v>
      </c>
      <c r="AV208" s="131">
        <v>0</v>
      </c>
      <c r="AW208" s="131">
        <v>0</v>
      </c>
      <c r="AX208" s="131">
        <v>0</v>
      </c>
      <c r="AY208" s="131">
        <v>0</v>
      </c>
      <c r="AZ208" s="131">
        <v>0</v>
      </c>
      <c r="BA208" s="131">
        <v>0</v>
      </c>
      <c r="BB208" s="131">
        <v>0</v>
      </c>
      <c r="BC208" s="131">
        <v>0</v>
      </c>
      <c r="BD208" s="131">
        <v>0</v>
      </c>
      <c r="BE208" s="131">
        <v>0</v>
      </c>
      <c r="BF208" s="131">
        <v>0</v>
      </c>
      <c r="BG208" s="131">
        <v>0</v>
      </c>
      <c r="BH208" s="131">
        <v>0</v>
      </c>
      <c r="BI208" s="131">
        <v>0</v>
      </c>
      <c r="BJ208" s="131">
        <v>0</v>
      </c>
      <c r="BK208" s="131">
        <v>0</v>
      </c>
      <c r="BL208" s="131">
        <v>0</v>
      </c>
      <c r="BM208" s="131">
        <v>0</v>
      </c>
      <c r="BN208" s="131">
        <v>0</v>
      </c>
    </row>
    <row r="209" spans="1:66" x14ac:dyDescent="0.35">
      <c r="C209" s="6"/>
      <c r="D209" s="6"/>
      <c r="E209" s="54" t="s">
        <v>162</v>
      </c>
      <c r="G209" s="131">
        <v>0</v>
      </c>
      <c r="H209" s="131">
        <v>0</v>
      </c>
      <c r="I209" s="131">
        <v>0</v>
      </c>
      <c r="J209" s="131">
        <v>0</v>
      </c>
      <c r="K209" s="131">
        <v>0</v>
      </c>
      <c r="L209" s="131">
        <v>0</v>
      </c>
      <c r="M209" s="131">
        <v>0</v>
      </c>
      <c r="N209" s="131">
        <v>0</v>
      </c>
      <c r="O209" s="131">
        <v>0</v>
      </c>
      <c r="P209" s="131">
        <v>0</v>
      </c>
      <c r="Q209" s="131">
        <v>0</v>
      </c>
      <c r="R209" s="131">
        <v>0</v>
      </c>
      <c r="S209" s="131">
        <v>0</v>
      </c>
      <c r="T209" s="131">
        <v>0</v>
      </c>
      <c r="U209" s="131">
        <v>0</v>
      </c>
      <c r="V209" s="131">
        <v>0</v>
      </c>
      <c r="W209" s="131">
        <v>0</v>
      </c>
      <c r="X209" s="131">
        <v>0</v>
      </c>
      <c r="Y209" s="131">
        <v>0</v>
      </c>
      <c r="Z209" s="131">
        <v>0</v>
      </c>
      <c r="AA209" s="131">
        <v>0</v>
      </c>
      <c r="AB209" s="131">
        <v>0</v>
      </c>
      <c r="AC209" s="131">
        <v>0</v>
      </c>
      <c r="AD209" s="131">
        <v>0</v>
      </c>
      <c r="AE209" s="131">
        <v>0</v>
      </c>
      <c r="AF209" s="131">
        <v>0</v>
      </c>
      <c r="AG209" s="131">
        <v>0</v>
      </c>
      <c r="AH209" s="131">
        <v>0</v>
      </c>
      <c r="AI209" s="131">
        <v>0</v>
      </c>
      <c r="AJ209" s="131">
        <v>0</v>
      </c>
      <c r="AK209" s="131">
        <v>0</v>
      </c>
      <c r="AL209" s="131">
        <v>0</v>
      </c>
      <c r="AM209" s="131">
        <v>0</v>
      </c>
      <c r="AN209" s="131">
        <v>0</v>
      </c>
      <c r="AO209" s="131">
        <v>0</v>
      </c>
      <c r="AP209" s="131">
        <v>0</v>
      </c>
      <c r="AQ209" s="131">
        <v>0</v>
      </c>
      <c r="AR209" s="131">
        <v>0</v>
      </c>
      <c r="AS209" s="131">
        <v>0</v>
      </c>
      <c r="AT209" s="131">
        <v>0</v>
      </c>
      <c r="AU209" s="131">
        <v>0</v>
      </c>
      <c r="AV209" s="131">
        <v>0</v>
      </c>
      <c r="AW209" s="131">
        <v>0</v>
      </c>
      <c r="AX209" s="131">
        <v>0</v>
      </c>
      <c r="AY209" s="131">
        <v>0</v>
      </c>
      <c r="AZ209" s="131">
        <v>0</v>
      </c>
      <c r="BA209" s="131">
        <v>0</v>
      </c>
      <c r="BB209" s="131">
        <v>0</v>
      </c>
      <c r="BC209" s="131">
        <v>0</v>
      </c>
      <c r="BD209" s="131">
        <v>0</v>
      </c>
      <c r="BE209" s="131">
        <v>0</v>
      </c>
      <c r="BF209" s="131">
        <v>0</v>
      </c>
      <c r="BG209" s="131">
        <v>0</v>
      </c>
      <c r="BH209" s="131">
        <v>0</v>
      </c>
      <c r="BI209" s="131">
        <v>0</v>
      </c>
      <c r="BJ209" s="131">
        <v>0</v>
      </c>
      <c r="BK209" s="131">
        <v>0</v>
      </c>
      <c r="BL209" s="131">
        <v>0</v>
      </c>
      <c r="BM209" s="131">
        <v>0</v>
      </c>
      <c r="BN209" s="131">
        <v>0</v>
      </c>
    </row>
    <row r="210" spans="1:66" x14ac:dyDescent="0.35">
      <c r="C210" s="6"/>
      <c r="D210" s="6"/>
      <c r="E210" s="54" t="s">
        <v>163</v>
      </c>
      <c r="G210" s="131">
        <v>0</v>
      </c>
      <c r="H210" s="131">
        <v>0</v>
      </c>
      <c r="I210" s="131">
        <v>0</v>
      </c>
      <c r="J210" s="131">
        <v>0</v>
      </c>
      <c r="K210" s="131">
        <v>0</v>
      </c>
      <c r="L210" s="131">
        <v>0</v>
      </c>
      <c r="M210" s="131">
        <v>0</v>
      </c>
      <c r="N210" s="131">
        <v>0</v>
      </c>
      <c r="O210" s="131">
        <v>0</v>
      </c>
      <c r="P210" s="131">
        <v>0</v>
      </c>
      <c r="Q210" s="131">
        <v>0</v>
      </c>
      <c r="R210" s="131">
        <v>0</v>
      </c>
      <c r="S210" s="131">
        <v>0</v>
      </c>
      <c r="T210" s="131">
        <v>0</v>
      </c>
      <c r="U210" s="131">
        <v>0</v>
      </c>
      <c r="V210" s="131">
        <v>0</v>
      </c>
      <c r="W210" s="131">
        <v>0</v>
      </c>
      <c r="X210" s="131">
        <v>0</v>
      </c>
      <c r="Y210" s="131">
        <v>0</v>
      </c>
      <c r="Z210" s="131">
        <v>0</v>
      </c>
      <c r="AA210" s="131">
        <v>0</v>
      </c>
      <c r="AB210" s="131">
        <v>0</v>
      </c>
      <c r="AC210" s="131">
        <v>0</v>
      </c>
      <c r="AD210" s="131">
        <v>0</v>
      </c>
      <c r="AE210" s="131">
        <v>0</v>
      </c>
      <c r="AF210" s="131">
        <v>0</v>
      </c>
      <c r="AG210" s="131">
        <v>0</v>
      </c>
      <c r="AH210" s="131">
        <v>0</v>
      </c>
      <c r="AI210" s="131">
        <v>0</v>
      </c>
      <c r="AJ210" s="131">
        <v>0</v>
      </c>
      <c r="AK210" s="131">
        <v>0</v>
      </c>
      <c r="AL210" s="131">
        <v>0</v>
      </c>
      <c r="AM210" s="131">
        <v>0</v>
      </c>
      <c r="AN210" s="131">
        <v>0</v>
      </c>
      <c r="AO210" s="131">
        <v>0</v>
      </c>
      <c r="AP210" s="131">
        <v>0</v>
      </c>
      <c r="AQ210" s="131">
        <v>0</v>
      </c>
      <c r="AR210" s="131">
        <v>0</v>
      </c>
      <c r="AS210" s="131">
        <v>0</v>
      </c>
      <c r="AT210" s="131">
        <v>0</v>
      </c>
      <c r="AU210" s="131">
        <v>0</v>
      </c>
      <c r="AV210" s="131">
        <v>0</v>
      </c>
      <c r="AW210" s="131">
        <v>0</v>
      </c>
      <c r="AX210" s="131">
        <v>0</v>
      </c>
      <c r="AY210" s="131">
        <v>0</v>
      </c>
      <c r="AZ210" s="131">
        <v>0</v>
      </c>
      <c r="BA210" s="131">
        <v>0</v>
      </c>
      <c r="BB210" s="131">
        <v>0</v>
      </c>
      <c r="BC210" s="131">
        <v>0</v>
      </c>
      <c r="BD210" s="131">
        <v>0</v>
      </c>
      <c r="BE210" s="131">
        <v>0</v>
      </c>
      <c r="BF210" s="131">
        <v>0</v>
      </c>
      <c r="BG210" s="131">
        <v>0</v>
      </c>
      <c r="BH210" s="131">
        <v>0</v>
      </c>
      <c r="BI210" s="131">
        <v>0</v>
      </c>
      <c r="BJ210" s="131">
        <v>0</v>
      </c>
      <c r="BK210" s="131">
        <v>0</v>
      </c>
      <c r="BL210" s="131">
        <v>0</v>
      </c>
      <c r="BM210" s="131">
        <v>0</v>
      </c>
      <c r="BN210" s="131">
        <v>0</v>
      </c>
    </row>
    <row r="211" spans="1:66" x14ac:dyDescent="0.35">
      <c r="C211" s="6"/>
      <c r="D211" s="6"/>
      <c r="E211" s="54" t="s">
        <v>164</v>
      </c>
      <c r="G211" s="131">
        <v>0</v>
      </c>
      <c r="H211" s="131">
        <v>0</v>
      </c>
      <c r="I211" s="131">
        <v>0</v>
      </c>
      <c r="J211" s="131">
        <v>0</v>
      </c>
      <c r="K211" s="131">
        <v>0</v>
      </c>
      <c r="L211" s="131">
        <v>0</v>
      </c>
      <c r="M211" s="131">
        <v>0</v>
      </c>
      <c r="N211" s="131">
        <v>0</v>
      </c>
      <c r="O211" s="131">
        <v>0</v>
      </c>
      <c r="P211" s="131">
        <v>0</v>
      </c>
      <c r="Q211" s="131">
        <v>0</v>
      </c>
      <c r="R211" s="131">
        <v>0</v>
      </c>
      <c r="S211" s="131">
        <v>0</v>
      </c>
      <c r="T211" s="131">
        <v>0</v>
      </c>
      <c r="U211" s="131">
        <v>0</v>
      </c>
      <c r="V211" s="131">
        <v>0</v>
      </c>
      <c r="W211" s="131">
        <v>0</v>
      </c>
      <c r="X211" s="131">
        <v>0</v>
      </c>
      <c r="Y211" s="131">
        <v>0</v>
      </c>
      <c r="Z211" s="131">
        <v>0</v>
      </c>
      <c r="AA211" s="131">
        <v>0</v>
      </c>
      <c r="AB211" s="131">
        <v>0</v>
      </c>
      <c r="AC211" s="131">
        <v>0</v>
      </c>
      <c r="AD211" s="131">
        <v>0</v>
      </c>
      <c r="AE211" s="131">
        <v>0</v>
      </c>
      <c r="AF211" s="131">
        <v>0</v>
      </c>
      <c r="AG211" s="131">
        <v>0</v>
      </c>
      <c r="AH211" s="131">
        <v>0</v>
      </c>
      <c r="AI211" s="131">
        <v>0</v>
      </c>
      <c r="AJ211" s="131">
        <v>0</v>
      </c>
      <c r="AK211" s="131">
        <v>0</v>
      </c>
      <c r="AL211" s="131">
        <v>0</v>
      </c>
      <c r="AM211" s="131">
        <v>0</v>
      </c>
      <c r="AN211" s="131">
        <v>0</v>
      </c>
      <c r="AO211" s="131">
        <v>0</v>
      </c>
      <c r="AP211" s="131">
        <v>0</v>
      </c>
      <c r="AQ211" s="131">
        <v>0</v>
      </c>
      <c r="AR211" s="131">
        <v>0</v>
      </c>
      <c r="AS211" s="131">
        <v>0</v>
      </c>
      <c r="AT211" s="131">
        <v>0</v>
      </c>
      <c r="AU211" s="131">
        <v>0</v>
      </c>
      <c r="AV211" s="131">
        <v>0</v>
      </c>
      <c r="AW211" s="131">
        <v>0</v>
      </c>
      <c r="AX211" s="131">
        <v>0</v>
      </c>
      <c r="AY211" s="131">
        <v>0</v>
      </c>
      <c r="AZ211" s="131">
        <v>0</v>
      </c>
      <c r="BA211" s="131">
        <v>0</v>
      </c>
      <c r="BB211" s="131">
        <v>0</v>
      </c>
      <c r="BC211" s="131">
        <v>0</v>
      </c>
      <c r="BD211" s="131">
        <v>0</v>
      </c>
      <c r="BE211" s="131">
        <v>0</v>
      </c>
      <c r="BF211" s="131">
        <v>0</v>
      </c>
      <c r="BG211" s="131">
        <v>0</v>
      </c>
      <c r="BH211" s="131">
        <v>0</v>
      </c>
      <c r="BI211" s="131">
        <v>0</v>
      </c>
      <c r="BJ211" s="131">
        <v>0</v>
      </c>
      <c r="BK211" s="131">
        <v>0</v>
      </c>
      <c r="BL211" s="131">
        <v>0</v>
      </c>
      <c r="BM211" s="131">
        <v>0</v>
      </c>
      <c r="BN211" s="131">
        <v>0</v>
      </c>
    </row>
    <row r="212" spans="1:66" x14ac:dyDescent="0.35">
      <c r="C212" s="6"/>
      <c r="D212" s="6"/>
      <c r="E212" s="3" t="s">
        <v>87</v>
      </c>
      <c r="G212" s="36">
        <f t="shared" ref="G212:AL212" si="188">SUM(G207:G211)</f>
        <v>0</v>
      </c>
      <c r="H212" s="36">
        <f t="shared" si="188"/>
        <v>0</v>
      </c>
      <c r="I212" s="36">
        <f t="shared" si="188"/>
        <v>0</v>
      </c>
      <c r="J212" s="36">
        <f t="shared" si="188"/>
        <v>0</v>
      </c>
      <c r="K212" s="36">
        <f t="shared" si="188"/>
        <v>0</v>
      </c>
      <c r="L212" s="36">
        <f t="shared" si="188"/>
        <v>0</v>
      </c>
      <c r="M212" s="36">
        <f t="shared" si="188"/>
        <v>0</v>
      </c>
      <c r="N212" s="36">
        <f t="shared" si="188"/>
        <v>0</v>
      </c>
      <c r="O212" s="36">
        <f t="shared" si="188"/>
        <v>0</v>
      </c>
      <c r="P212" s="36">
        <f t="shared" si="188"/>
        <v>0</v>
      </c>
      <c r="Q212" s="36">
        <f t="shared" si="188"/>
        <v>0</v>
      </c>
      <c r="R212" s="36">
        <f t="shared" si="188"/>
        <v>0</v>
      </c>
      <c r="S212" s="36">
        <f t="shared" si="188"/>
        <v>0</v>
      </c>
      <c r="T212" s="36">
        <f t="shared" si="188"/>
        <v>0</v>
      </c>
      <c r="U212" s="36">
        <f t="shared" si="188"/>
        <v>0</v>
      </c>
      <c r="V212" s="36">
        <f t="shared" si="188"/>
        <v>0</v>
      </c>
      <c r="W212" s="36">
        <f t="shared" si="188"/>
        <v>0</v>
      </c>
      <c r="X212" s="36">
        <f t="shared" si="188"/>
        <v>0</v>
      </c>
      <c r="Y212" s="36">
        <f t="shared" si="188"/>
        <v>0</v>
      </c>
      <c r="Z212" s="36">
        <f t="shared" si="188"/>
        <v>0</v>
      </c>
      <c r="AA212" s="36">
        <f t="shared" si="188"/>
        <v>0</v>
      </c>
      <c r="AB212" s="36">
        <f t="shared" si="188"/>
        <v>0</v>
      </c>
      <c r="AC212" s="36">
        <f t="shared" si="188"/>
        <v>0</v>
      </c>
      <c r="AD212" s="36">
        <f t="shared" si="188"/>
        <v>0</v>
      </c>
      <c r="AE212" s="36">
        <f t="shared" si="188"/>
        <v>0</v>
      </c>
      <c r="AF212" s="36">
        <f t="shared" si="188"/>
        <v>0</v>
      </c>
      <c r="AG212" s="36">
        <f t="shared" si="188"/>
        <v>0</v>
      </c>
      <c r="AH212" s="36">
        <f t="shared" si="188"/>
        <v>0</v>
      </c>
      <c r="AI212" s="36">
        <f t="shared" si="188"/>
        <v>0</v>
      </c>
      <c r="AJ212" s="36">
        <f t="shared" si="188"/>
        <v>0</v>
      </c>
      <c r="AK212" s="36">
        <f t="shared" si="188"/>
        <v>0</v>
      </c>
      <c r="AL212" s="36">
        <f t="shared" si="188"/>
        <v>0</v>
      </c>
      <c r="AM212" s="36">
        <f t="shared" ref="AM212:BN212" si="189">SUM(AM207:AM211)</f>
        <v>0</v>
      </c>
      <c r="AN212" s="36">
        <f t="shared" si="189"/>
        <v>0</v>
      </c>
      <c r="AO212" s="36">
        <f t="shared" si="189"/>
        <v>0</v>
      </c>
      <c r="AP212" s="36">
        <f t="shared" si="189"/>
        <v>0</v>
      </c>
      <c r="AQ212" s="36">
        <f t="shared" si="189"/>
        <v>0</v>
      </c>
      <c r="AR212" s="36">
        <f t="shared" si="189"/>
        <v>0</v>
      </c>
      <c r="AS212" s="36">
        <f t="shared" si="189"/>
        <v>0</v>
      </c>
      <c r="AT212" s="36">
        <f t="shared" si="189"/>
        <v>0</v>
      </c>
      <c r="AU212" s="36">
        <f t="shared" si="189"/>
        <v>0</v>
      </c>
      <c r="AV212" s="36">
        <f t="shared" si="189"/>
        <v>0</v>
      </c>
      <c r="AW212" s="36">
        <f t="shared" si="189"/>
        <v>0</v>
      </c>
      <c r="AX212" s="36">
        <f t="shared" si="189"/>
        <v>0</v>
      </c>
      <c r="AY212" s="36">
        <f t="shared" si="189"/>
        <v>0</v>
      </c>
      <c r="AZ212" s="36">
        <f t="shared" si="189"/>
        <v>0</v>
      </c>
      <c r="BA212" s="36">
        <f t="shared" si="189"/>
        <v>0</v>
      </c>
      <c r="BB212" s="36">
        <f t="shared" si="189"/>
        <v>0</v>
      </c>
      <c r="BC212" s="36">
        <f t="shared" si="189"/>
        <v>0</v>
      </c>
      <c r="BD212" s="36">
        <f t="shared" si="189"/>
        <v>0</v>
      </c>
      <c r="BE212" s="36">
        <f t="shared" si="189"/>
        <v>0</v>
      </c>
      <c r="BF212" s="36">
        <f t="shared" si="189"/>
        <v>0</v>
      </c>
      <c r="BG212" s="36">
        <f t="shared" si="189"/>
        <v>0</v>
      </c>
      <c r="BH212" s="36">
        <f t="shared" si="189"/>
        <v>0</v>
      </c>
      <c r="BI212" s="36">
        <f t="shared" si="189"/>
        <v>0</v>
      </c>
      <c r="BJ212" s="36">
        <f t="shared" si="189"/>
        <v>0</v>
      </c>
      <c r="BK212" s="36">
        <f t="shared" si="189"/>
        <v>0</v>
      </c>
      <c r="BL212" s="36">
        <f t="shared" si="189"/>
        <v>0</v>
      </c>
      <c r="BM212" s="36">
        <f t="shared" si="189"/>
        <v>0</v>
      </c>
      <c r="BN212" s="36">
        <f t="shared" si="189"/>
        <v>0</v>
      </c>
    </row>
    <row r="213" spans="1:66" s="81" customFormat="1" x14ac:dyDescent="0.35">
      <c r="C213" s="56"/>
      <c r="D213" s="56"/>
      <c r="E213" s="5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row>
    <row r="214" spans="1:66" s="131" customFormat="1" x14ac:dyDescent="0.35">
      <c r="A214"/>
      <c r="B214"/>
      <c r="C214" s="6"/>
      <c r="D214" s="6"/>
      <c r="E214" s="54" t="s">
        <v>165</v>
      </c>
      <c r="F214"/>
      <c r="G214" s="131">
        <v>0</v>
      </c>
      <c r="H214" s="131">
        <v>0</v>
      </c>
      <c r="I214" s="131">
        <v>0</v>
      </c>
      <c r="J214" s="131">
        <v>0</v>
      </c>
      <c r="K214" s="131">
        <v>0</v>
      </c>
      <c r="L214" s="131">
        <v>0</v>
      </c>
      <c r="M214" s="131">
        <v>0</v>
      </c>
      <c r="N214" s="131">
        <v>0</v>
      </c>
      <c r="O214" s="131">
        <v>0</v>
      </c>
      <c r="P214" s="131">
        <v>0</v>
      </c>
      <c r="Q214" s="131">
        <v>0</v>
      </c>
      <c r="R214" s="131">
        <v>0</v>
      </c>
      <c r="S214" s="131">
        <v>0</v>
      </c>
      <c r="T214" s="131">
        <v>0</v>
      </c>
      <c r="U214" s="131">
        <v>0</v>
      </c>
      <c r="V214" s="131">
        <v>0</v>
      </c>
      <c r="W214" s="131">
        <v>0</v>
      </c>
      <c r="X214" s="131">
        <v>0</v>
      </c>
      <c r="Y214" s="131">
        <v>0</v>
      </c>
      <c r="Z214" s="131">
        <v>0</v>
      </c>
      <c r="AA214" s="131">
        <v>0</v>
      </c>
      <c r="AB214" s="131">
        <v>0</v>
      </c>
      <c r="AC214" s="131">
        <v>0</v>
      </c>
      <c r="AD214" s="131">
        <v>0</v>
      </c>
      <c r="AE214" s="131">
        <v>0</v>
      </c>
      <c r="AF214" s="131">
        <v>0</v>
      </c>
      <c r="AG214" s="131">
        <v>0</v>
      </c>
      <c r="AH214" s="131">
        <v>0</v>
      </c>
      <c r="AI214" s="131">
        <v>0</v>
      </c>
      <c r="AJ214" s="131">
        <v>0</v>
      </c>
      <c r="AK214" s="131">
        <v>0</v>
      </c>
      <c r="AL214" s="131">
        <v>0</v>
      </c>
      <c r="AM214" s="131">
        <v>0</v>
      </c>
      <c r="AN214" s="131">
        <v>0</v>
      </c>
      <c r="AO214" s="131">
        <v>0</v>
      </c>
      <c r="AP214" s="131">
        <v>0</v>
      </c>
      <c r="AQ214" s="131">
        <v>0</v>
      </c>
      <c r="AR214" s="131">
        <v>0</v>
      </c>
      <c r="AS214" s="131">
        <v>0</v>
      </c>
      <c r="AT214" s="131">
        <v>0</v>
      </c>
      <c r="AU214" s="131">
        <v>0</v>
      </c>
      <c r="AV214" s="131">
        <v>0</v>
      </c>
      <c r="AW214" s="131">
        <v>0</v>
      </c>
      <c r="AX214" s="131">
        <v>0</v>
      </c>
      <c r="AY214" s="131">
        <v>0</v>
      </c>
      <c r="AZ214" s="131">
        <v>0</v>
      </c>
      <c r="BA214" s="131">
        <v>0</v>
      </c>
      <c r="BB214" s="131">
        <v>0</v>
      </c>
      <c r="BC214" s="131">
        <v>0</v>
      </c>
      <c r="BD214" s="131">
        <v>0</v>
      </c>
      <c r="BE214" s="131">
        <v>0</v>
      </c>
      <c r="BF214" s="131">
        <v>0</v>
      </c>
      <c r="BG214" s="131">
        <v>0</v>
      </c>
      <c r="BH214" s="131">
        <v>0</v>
      </c>
      <c r="BI214" s="131">
        <v>0</v>
      </c>
      <c r="BJ214" s="131">
        <v>0</v>
      </c>
      <c r="BK214" s="131">
        <v>0</v>
      </c>
      <c r="BL214" s="131">
        <v>0</v>
      </c>
      <c r="BM214" s="131">
        <v>0</v>
      </c>
      <c r="BN214" s="131">
        <v>0</v>
      </c>
    </row>
    <row r="215" spans="1:66" s="131" customFormat="1" x14ac:dyDescent="0.35">
      <c r="A215"/>
      <c r="B215"/>
      <c r="C215" s="6"/>
      <c r="D215" s="6"/>
      <c r="E215" s="54" t="s">
        <v>161</v>
      </c>
      <c r="F215"/>
      <c r="G215" s="131">
        <v>0</v>
      </c>
      <c r="H215" s="131">
        <v>0</v>
      </c>
      <c r="I215" s="131">
        <v>0</v>
      </c>
      <c r="J215" s="131">
        <v>0</v>
      </c>
      <c r="K215" s="131">
        <v>0</v>
      </c>
      <c r="L215" s="131">
        <v>0</v>
      </c>
      <c r="M215" s="131">
        <v>0</v>
      </c>
      <c r="N215" s="131">
        <v>0</v>
      </c>
      <c r="O215" s="131">
        <v>0</v>
      </c>
      <c r="P215" s="131">
        <v>0</v>
      </c>
      <c r="Q215" s="131">
        <v>0</v>
      </c>
      <c r="R215" s="131">
        <v>0</v>
      </c>
      <c r="S215" s="131">
        <v>0</v>
      </c>
      <c r="T215" s="131">
        <v>0</v>
      </c>
      <c r="U215" s="131">
        <v>0</v>
      </c>
      <c r="V215" s="131">
        <v>0</v>
      </c>
      <c r="W215" s="131">
        <v>0</v>
      </c>
      <c r="X215" s="131">
        <v>0</v>
      </c>
      <c r="Y215" s="131">
        <v>0</v>
      </c>
      <c r="Z215" s="131">
        <v>0</v>
      </c>
      <c r="AA215" s="131">
        <v>0</v>
      </c>
      <c r="AB215" s="131">
        <v>0</v>
      </c>
      <c r="AC215" s="131">
        <v>0</v>
      </c>
      <c r="AD215" s="131">
        <v>0</v>
      </c>
      <c r="AE215" s="131">
        <v>0</v>
      </c>
      <c r="AF215" s="131">
        <v>0</v>
      </c>
      <c r="AG215" s="131">
        <v>0</v>
      </c>
      <c r="AH215" s="131">
        <v>0</v>
      </c>
      <c r="AI215" s="131">
        <v>0</v>
      </c>
      <c r="AJ215" s="131">
        <v>0</v>
      </c>
      <c r="AK215" s="131">
        <v>0</v>
      </c>
      <c r="AL215" s="131">
        <v>0</v>
      </c>
      <c r="AM215" s="131">
        <v>0</v>
      </c>
      <c r="AN215" s="131">
        <v>0</v>
      </c>
      <c r="AO215" s="131">
        <v>0</v>
      </c>
      <c r="AP215" s="131">
        <v>0</v>
      </c>
      <c r="AQ215" s="131">
        <v>0</v>
      </c>
      <c r="AR215" s="131">
        <v>0</v>
      </c>
      <c r="AS215" s="131">
        <v>0</v>
      </c>
      <c r="AT215" s="131">
        <v>0</v>
      </c>
      <c r="AU215" s="131">
        <v>0</v>
      </c>
      <c r="AV215" s="131">
        <v>0</v>
      </c>
      <c r="AW215" s="131">
        <v>0</v>
      </c>
      <c r="AX215" s="131">
        <v>0</v>
      </c>
      <c r="AY215" s="131">
        <v>0</v>
      </c>
      <c r="AZ215" s="131">
        <v>0</v>
      </c>
      <c r="BA215" s="131">
        <v>0</v>
      </c>
      <c r="BB215" s="131">
        <v>0</v>
      </c>
      <c r="BC215" s="131">
        <v>0</v>
      </c>
      <c r="BD215" s="131">
        <v>0</v>
      </c>
      <c r="BE215" s="131">
        <v>0</v>
      </c>
      <c r="BF215" s="131">
        <v>0</v>
      </c>
      <c r="BG215" s="131">
        <v>0</v>
      </c>
      <c r="BH215" s="131">
        <v>0</v>
      </c>
      <c r="BI215" s="131">
        <v>0</v>
      </c>
      <c r="BJ215" s="131">
        <v>0</v>
      </c>
      <c r="BK215" s="131">
        <v>0</v>
      </c>
      <c r="BL215" s="131">
        <v>0</v>
      </c>
      <c r="BM215" s="131">
        <v>0</v>
      </c>
      <c r="BN215" s="131">
        <v>0</v>
      </c>
    </row>
    <row r="216" spans="1:66" s="131" customFormat="1" x14ac:dyDescent="0.35">
      <c r="A216"/>
      <c r="B216"/>
      <c r="C216" s="6"/>
      <c r="D216" s="6"/>
      <c r="E216" s="54" t="s">
        <v>162</v>
      </c>
      <c r="F216"/>
      <c r="G216" s="131">
        <v>0</v>
      </c>
      <c r="H216" s="131">
        <v>0</v>
      </c>
      <c r="I216" s="131">
        <v>0</v>
      </c>
      <c r="J216" s="131">
        <v>0</v>
      </c>
      <c r="K216" s="131">
        <v>0</v>
      </c>
      <c r="L216" s="131">
        <v>0</v>
      </c>
      <c r="M216" s="131">
        <v>0</v>
      </c>
      <c r="N216" s="131">
        <v>0</v>
      </c>
      <c r="O216" s="131">
        <v>0</v>
      </c>
      <c r="P216" s="131">
        <v>0</v>
      </c>
      <c r="Q216" s="131">
        <v>0</v>
      </c>
      <c r="R216" s="131">
        <v>0</v>
      </c>
      <c r="S216" s="131">
        <v>0</v>
      </c>
      <c r="T216" s="131">
        <v>0</v>
      </c>
      <c r="U216" s="131">
        <v>0</v>
      </c>
      <c r="V216" s="131">
        <v>0</v>
      </c>
      <c r="W216" s="131">
        <v>0</v>
      </c>
      <c r="X216" s="131">
        <v>0</v>
      </c>
      <c r="Y216" s="131">
        <v>0</v>
      </c>
      <c r="Z216" s="131">
        <v>0</v>
      </c>
      <c r="AA216" s="131">
        <v>0</v>
      </c>
      <c r="AB216" s="131">
        <v>0</v>
      </c>
      <c r="AC216" s="131">
        <v>0</v>
      </c>
      <c r="AD216" s="131">
        <v>0</v>
      </c>
      <c r="AE216" s="131">
        <v>0</v>
      </c>
      <c r="AF216" s="131">
        <v>0</v>
      </c>
      <c r="AG216" s="131">
        <v>0</v>
      </c>
      <c r="AH216" s="131">
        <v>0</v>
      </c>
      <c r="AI216" s="131">
        <v>0</v>
      </c>
      <c r="AJ216" s="131">
        <v>0</v>
      </c>
      <c r="AK216" s="131">
        <v>0</v>
      </c>
      <c r="AL216" s="131">
        <v>0</v>
      </c>
      <c r="AM216" s="131">
        <v>0</v>
      </c>
      <c r="AN216" s="131">
        <v>0</v>
      </c>
      <c r="AO216" s="131">
        <v>0</v>
      </c>
      <c r="AP216" s="131">
        <v>0</v>
      </c>
      <c r="AQ216" s="131">
        <v>0</v>
      </c>
      <c r="AR216" s="131">
        <v>0</v>
      </c>
      <c r="AS216" s="131">
        <v>0</v>
      </c>
      <c r="AT216" s="131">
        <v>0</v>
      </c>
      <c r="AU216" s="131">
        <v>0</v>
      </c>
      <c r="AV216" s="131">
        <v>0</v>
      </c>
      <c r="AW216" s="131">
        <v>0</v>
      </c>
      <c r="AX216" s="131">
        <v>0</v>
      </c>
      <c r="AY216" s="131">
        <v>0</v>
      </c>
      <c r="AZ216" s="131">
        <v>0</v>
      </c>
      <c r="BA216" s="131">
        <v>0</v>
      </c>
      <c r="BB216" s="131">
        <v>0</v>
      </c>
      <c r="BC216" s="131">
        <v>0</v>
      </c>
      <c r="BD216" s="131">
        <v>0</v>
      </c>
      <c r="BE216" s="131">
        <v>0</v>
      </c>
      <c r="BF216" s="131">
        <v>0</v>
      </c>
      <c r="BG216" s="131">
        <v>0</v>
      </c>
      <c r="BH216" s="131">
        <v>0</v>
      </c>
      <c r="BI216" s="131">
        <v>0</v>
      </c>
      <c r="BJ216" s="131">
        <v>0</v>
      </c>
      <c r="BK216" s="131">
        <v>0</v>
      </c>
      <c r="BL216" s="131">
        <v>0</v>
      </c>
      <c r="BM216" s="131">
        <v>0</v>
      </c>
      <c r="BN216" s="131">
        <v>0</v>
      </c>
    </row>
    <row r="217" spans="1:66" s="131" customFormat="1" x14ac:dyDescent="0.35">
      <c r="A217"/>
      <c r="B217"/>
      <c r="C217" s="6"/>
      <c r="D217" s="6"/>
      <c r="E217" s="54" t="s">
        <v>163</v>
      </c>
      <c r="F217"/>
      <c r="G217" s="131">
        <v>0</v>
      </c>
      <c r="H217" s="131">
        <v>0</v>
      </c>
      <c r="I217" s="131">
        <v>0</v>
      </c>
      <c r="J217" s="131">
        <v>0</v>
      </c>
      <c r="K217" s="131">
        <v>0</v>
      </c>
      <c r="L217" s="131">
        <v>0</v>
      </c>
      <c r="M217" s="131">
        <v>0</v>
      </c>
      <c r="N217" s="131">
        <v>0</v>
      </c>
      <c r="O217" s="131">
        <v>0</v>
      </c>
      <c r="P217" s="131">
        <v>0</v>
      </c>
      <c r="Q217" s="131">
        <v>0</v>
      </c>
      <c r="R217" s="131">
        <v>0</v>
      </c>
      <c r="S217" s="131">
        <v>0</v>
      </c>
      <c r="T217" s="131">
        <v>0</v>
      </c>
      <c r="U217" s="131">
        <v>0</v>
      </c>
      <c r="V217" s="131">
        <v>0</v>
      </c>
      <c r="W217" s="131">
        <v>0</v>
      </c>
      <c r="X217" s="131">
        <v>0</v>
      </c>
      <c r="Y217" s="131">
        <v>0</v>
      </c>
      <c r="Z217" s="131">
        <v>0</v>
      </c>
      <c r="AA217" s="131">
        <v>0</v>
      </c>
      <c r="AB217" s="131">
        <v>0</v>
      </c>
      <c r="AC217" s="131">
        <v>0</v>
      </c>
      <c r="AD217" s="131">
        <v>0</v>
      </c>
      <c r="AE217" s="131">
        <v>0</v>
      </c>
      <c r="AF217" s="131">
        <v>0</v>
      </c>
      <c r="AG217" s="131">
        <v>0</v>
      </c>
      <c r="AH217" s="131">
        <v>0</v>
      </c>
      <c r="AI217" s="131">
        <v>0</v>
      </c>
      <c r="AJ217" s="131">
        <v>0</v>
      </c>
      <c r="AK217" s="131">
        <v>0</v>
      </c>
      <c r="AL217" s="131">
        <v>0</v>
      </c>
      <c r="AM217" s="131">
        <v>0</v>
      </c>
      <c r="AN217" s="131">
        <v>0</v>
      </c>
      <c r="AO217" s="131">
        <v>0</v>
      </c>
      <c r="AP217" s="131">
        <v>0</v>
      </c>
      <c r="AQ217" s="131">
        <v>0</v>
      </c>
      <c r="AR217" s="131">
        <v>0</v>
      </c>
      <c r="AS217" s="131">
        <v>0</v>
      </c>
      <c r="AT217" s="131">
        <v>0</v>
      </c>
      <c r="AU217" s="131">
        <v>0</v>
      </c>
      <c r="AV217" s="131">
        <v>0</v>
      </c>
      <c r="AW217" s="131">
        <v>0</v>
      </c>
      <c r="AX217" s="131">
        <v>0</v>
      </c>
      <c r="AY217" s="131">
        <v>0</v>
      </c>
      <c r="AZ217" s="131">
        <v>0</v>
      </c>
      <c r="BA217" s="131">
        <v>0</v>
      </c>
      <c r="BB217" s="131">
        <v>0</v>
      </c>
      <c r="BC217" s="131">
        <v>0</v>
      </c>
      <c r="BD217" s="131">
        <v>0</v>
      </c>
      <c r="BE217" s="131">
        <v>0</v>
      </c>
      <c r="BF217" s="131">
        <v>0</v>
      </c>
      <c r="BG217" s="131">
        <v>0</v>
      </c>
      <c r="BH217" s="131">
        <v>0</v>
      </c>
      <c r="BI217" s="131">
        <v>0</v>
      </c>
      <c r="BJ217" s="131">
        <v>0</v>
      </c>
      <c r="BK217" s="131">
        <v>0</v>
      </c>
      <c r="BL217" s="131">
        <v>0</v>
      </c>
      <c r="BM217" s="131">
        <v>0</v>
      </c>
      <c r="BN217" s="131">
        <v>0</v>
      </c>
    </row>
    <row r="218" spans="1:66" s="131" customFormat="1" x14ac:dyDescent="0.35">
      <c r="A218"/>
      <c r="B218"/>
      <c r="C218" s="6"/>
      <c r="D218" s="6"/>
      <c r="E218" s="54" t="s">
        <v>164</v>
      </c>
      <c r="F218"/>
      <c r="G218" s="131">
        <v>0</v>
      </c>
      <c r="H218" s="131">
        <v>0</v>
      </c>
      <c r="I218" s="131">
        <v>0</v>
      </c>
      <c r="J218" s="131">
        <v>0</v>
      </c>
      <c r="K218" s="131">
        <v>0</v>
      </c>
      <c r="L218" s="131">
        <v>0</v>
      </c>
      <c r="M218" s="131">
        <v>0</v>
      </c>
      <c r="N218" s="131">
        <v>0</v>
      </c>
      <c r="O218" s="131">
        <v>0</v>
      </c>
      <c r="P218" s="131">
        <v>0</v>
      </c>
      <c r="Q218" s="131">
        <v>0</v>
      </c>
      <c r="R218" s="131">
        <v>0</v>
      </c>
      <c r="S218" s="131">
        <v>0</v>
      </c>
      <c r="T218" s="131">
        <v>0</v>
      </c>
      <c r="U218" s="131">
        <v>0</v>
      </c>
      <c r="V218" s="131">
        <v>0</v>
      </c>
      <c r="W218" s="131">
        <v>0</v>
      </c>
      <c r="X218" s="131">
        <v>0</v>
      </c>
      <c r="Y218" s="131">
        <v>0</v>
      </c>
      <c r="Z218" s="131">
        <v>0</v>
      </c>
      <c r="AA218" s="131">
        <v>0</v>
      </c>
      <c r="AB218" s="131">
        <v>0</v>
      </c>
      <c r="AC218" s="131">
        <v>0</v>
      </c>
      <c r="AD218" s="131">
        <v>0</v>
      </c>
      <c r="AE218" s="131">
        <v>0</v>
      </c>
      <c r="AF218" s="131">
        <v>0</v>
      </c>
      <c r="AG218" s="131">
        <v>0</v>
      </c>
      <c r="AH218" s="131">
        <v>0</v>
      </c>
      <c r="AI218" s="131">
        <v>0</v>
      </c>
      <c r="AJ218" s="131">
        <v>0</v>
      </c>
      <c r="AK218" s="131">
        <v>0</v>
      </c>
      <c r="AL218" s="131">
        <v>0</v>
      </c>
      <c r="AM218" s="131">
        <v>0</v>
      </c>
      <c r="AN218" s="131">
        <v>0</v>
      </c>
      <c r="AO218" s="131">
        <v>0</v>
      </c>
      <c r="AP218" s="131">
        <v>0</v>
      </c>
      <c r="AQ218" s="131">
        <v>0</v>
      </c>
      <c r="AR218" s="131">
        <v>0</v>
      </c>
      <c r="AS218" s="131">
        <v>0</v>
      </c>
      <c r="AT218" s="131">
        <v>0</v>
      </c>
      <c r="AU218" s="131">
        <v>0</v>
      </c>
      <c r="AV218" s="131">
        <v>0</v>
      </c>
      <c r="AW218" s="131">
        <v>0</v>
      </c>
      <c r="AX218" s="131">
        <v>0</v>
      </c>
      <c r="AY218" s="131">
        <v>0</v>
      </c>
      <c r="AZ218" s="131">
        <v>0</v>
      </c>
      <c r="BA218" s="131">
        <v>0</v>
      </c>
      <c r="BB218" s="131">
        <v>0</v>
      </c>
      <c r="BC218" s="131">
        <v>0</v>
      </c>
      <c r="BD218" s="131">
        <v>0</v>
      </c>
      <c r="BE218" s="131">
        <v>0</v>
      </c>
      <c r="BF218" s="131">
        <v>0</v>
      </c>
      <c r="BG218" s="131">
        <v>0</v>
      </c>
      <c r="BH218" s="131">
        <v>0</v>
      </c>
      <c r="BI218" s="131">
        <v>0</v>
      </c>
      <c r="BJ218" s="131">
        <v>0</v>
      </c>
      <c r="BK218" s="131">
        <v>0</v>
      </c>
      <c r="BL218" s="131">
        <v>0</v>
      </c>
      <c r="BM218" s="131">
        <v>0</v>
      </c>
      <c r="BN218" s="131">
        <v>0</v>
      </c>
    </row>
    <row r="219" spans="1:66" x14ac:dyDescent="0.35">
      <c r="C219" s="6"/>
      <c r="D219" s="6"/>
      <c r="E219" s="3" t="s">
        <v>88</v>
      </c>
      <c r="G219" s="36">
        <f t="shared" ref="G219:AL219" si="190">SUM(G214:G218)</f>
        <v>0</v>
      </c>
      <c r="H219" s="36">
        <f t="shared" si="190"/>
        <v>0</v>
      </c>
      <c r="I219" s="36">
        <f t="shared" si="190"/>
        <v>0</v>
      </c>
      <c r="J219" s="36">
        <f t="shared" si="190"/>
        <v>0</v>
      </c>
      <c r="K219" s="36">
        <f t="shared" si="190"/>
        <v>0</v>
      </c>
      <c r="L219" s="36">
        <f t="shared" si="190"/>
        <v>0</v>
      </c>
      <c r="M219" s="36">
        <f t="shared" si="190"/>
        <v>0</v>
      </c>
      <c r="N219" s="36">
        <f t="shared" si="190"/>
        <v>0</v>
      </c>
      <c r="O219" s="36">
        <f t="shared" si="190"/>
        <v>0</v>
      </c>
      <c r="P219" s="36">
        <f t="shared" si="190"/>
        <v>0</v>
      </c>
      <c r="Q219" s="36">
        <f t="shared" si="190"/>
        <v>0</v>
      </c>
      <c r="R219" s="36">
        <f t="shared" si="190"/>
        <v>0</v>
      </c>
      <c r="S219" s="36">
        <f t="shared" si="190"/>
        <v>0</v>
      </c>
      <c r="T219" s="36">
        <f t="shared" si="190"/>
        <v>0</v>
      </c>
      <c r="U219" s="36">
        <f t="shared" si="190"/>
        <v>0</v>
      </c>
      <c r="V219" s="36">
        <f t="shared" si="190"/>
        <v>0</v>
      </c>
      <c r="W219" s="36">
        <f t="shared" si="190"/>
        <v>0</v>
      </c>
      <c r="X219" s="36">
        <f t="shared" si="190"/>
        <v>0</v>
      </c>
      <c r="Y219" s="36">
        <f t="shared" si="190"/>
        <v>0</v>
      </c>
      <c r="Z219" s="36">
        <f t="shared" si="190"/>
        <v>0</v>
      </c>
      <c r="AA219" s="36">
        <f t="shared" si="190"/>
        <v>0</v>
      </c>
      <c r="AB219" s="36">
        <f t="shared" si="190"/>
        <v>0</v>
      </c>
      <c r="AC219" s="36">
        <f t="shared" si="190"/>
        <v>0</v>
      </c>
      <c r="AD219" s="36">
        <f t="shared" si="190"/>
        <v>0</v>
      </c>
      <c r="AE219" s="36">
        <f t="shared" si="190"/>
        <v>0</v>
      </c>
      <c r="AF219" s="36">
        <f t="shared" si="190"/>
        <v>0</v>
      </c>
      <c r="AG219" s="36">
        <f t="shared" si="190"/>
        <v>0</v>
      </c>
      <c r="AH219" s="36">
        <f t="shared" si="190"/>
        <v>0</v>
      </c>
      <c r="AI219" s="36">
        <f t="shared" si="190"/>
        <v>0</v>
      </c>
      <c r="AJ219" s="36">
        <f t="shared" si="190"/>
        <v>0</v>
      </c>
      <c r="AK219" s="36">
        <f t="shared" si="190"/>
        <v>0</v>
      </c>
      <c r="AL219" s="36">
        <f t="shared" si="190"/>
        <v>0</v>
      </c>
      <c r="AM219" s="36">
        <f t="shared" ref="AM219:BN219" si="191">SUM(AM214:AM218)</f>
        <v>0</v>
      </c>
      <c r="AN219" s="36">
        <f t="shared" si="191"/>
        <v>0</v>
      </c>
      <c r="AO219" s="36">
        <f t="shared" si="191"/>
        <v>0</v>
      </c>
      <c r="AP219" s="36">
        <f t="shared" si="191"/>
        <v>0</v>
      </c>
      <c r="AQ219" s="36">
        <f t="shared" si="191"/>
        <v>0</v>
      </c>
      <c r="AR219" s="36">
        <f t="shared" si="191"/>
        <v>0</v>
      </c>
      <c r="AS219" s="36">
        <f t="shared" si="191"/>
        <v>0</v>
      </c>
      <c r="AT219" s="36">
        <f t="shared" si="191"/>
        <v>0</v>
      </c>
      <c r="AU219" s="36">
        <f t="shared" si="191"/>
        <v>0</v>
      </c>
      <c r="AV219" s="36">
        <f t="shared" si="191"/>
        <v>0</v>
      </c>
      <c r="AW219" s="36">
        <f t="shared" si="191"/>
        <v>0</v>
      </c>
      <c r="AX219" s="36">
        <f t="shared" si="191"/>
        <v>0</v>
      </c>
      <c r="AY219" s="36">
        <f t="shared" si="191"/>
        <v>0</v>
      </c>
      <c r="AZ219" s="36">
        <f t="shared" si="191"/>
        <v>0</v>
      </c>
      <c r="BA219" s="36">
        <f t="shared" si="191"/>
        <v>0</v>
      </c>
      <c r="BB219" s="36">
        <f t="shared" si="191"/>
        <v>0</v>
      </c>
      <c r="BC219" s="36">
        <f t="shared" si="191"/>
        <v>0</v>
      </c>
      <c r="BD219" s="36">
        <f t="shared" si="191"/>
        <v>0</v>
      </c>
      <c r="BE219" s="36">
        <f t="shared" si="191"/>
        <v>0</v>
      </c>
      <c r="BF219" s="36">
        <f t="shared" si="191"/>
        <v>0</v>
      </c>
      <c r="BG219" s="36">
        <f t="shared" si="191"/>
        <v>0</v>
      </c>
      <c r="BH219" s="36">
        <f t="shared" si="191"/>
        <v>0</v>
      </c>
      <c r="BI219" s="36">
        <f t="shared" si="191"/>
        <v>0</v>
      </c>
      <c r="BJ219" s="36">
        <f t="shared" si="191"/>
        <v>0</v>
      </c>
      <c r="BK219" s="36">
        <f t="shared" si="191"/>
        <v>0</v>
      </c>
      <c r="BL219" s="36">
        <f t="shared" si="191"/>
        <v>0</v>
      </c>
      <c r="BM219" s="36">
        <f t="shared" si="191"/>
        <v>0</v>
      </c>
      <c r="BN219" s="36">
        <f t="shared" si="191"/>
        <v>0</v>
      </c>
    </row>
    <row r="220" spans="1:66" s="81" customFormat="1" x14ac:dyDescent="0.35">
      <c r="C220" s="56"/>
      <c r="D220" s="56"/>
      <c r="E220" s="5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row>
    <row r="221" spans="1:66" x14ac:dyDescent="0.35">
      <c r="C221" s="6"/>
      <c r="D221" s="6"/>
      <c r="E221" s="54" t="s">
        <v>165</v>
      </c>
      <c r="G221" s="131">
        <v>0</v>
      </c>
      <c r="H221" s="131">
        <v>0</v>
      </c>
      <c r="I221" s="131">
        <v>0</v>
      </c>
      <c r="J221" s="131">
        <v>0</v>
      </c>
      <c r="K221" s="131">
        <v>0</v>
      </c>
      <c r="L221" s="131">
        <v>0</v>
      </c>
      <c r="M221" s="131">
        <v>0</v>
      </c>
      <c r="N221" s="131">
        <v>0</v>
      </c>
      <c r="O221" s="131">
        <v>0</v>
      </c>
      <c r="P221" s="131">
        <v>0</v>
      </c>
      <c r="Q221" s="131">
        <v>0</v>
      </c>
      <c r="R221" s="131">
        <v>0</v>
      </c>
      <c r="S221" s="131">
        <v>0</v>
      </c>
      <c r="T221" s="131">
        <v>0</v>
      </c>
      <c r="U221" s="131">
        <v>0</v>
      </c>
      <c r="V221" s="131">
        <v>0</v>
      </c>
      <c r="W221" s="131">
        <v>0</v>
      </c>
      <c r="X221" s="131">
        <v>0</v>
      </c>
      <c r="Y221" s="131">
        <v>0</v>
      </c>
      <c r="Z221" s="131">
        <v>0</v>
      </c>
      <c r="AA221" s="131">
        <v>0</v>
      </c>
      <c r="AB221" s="131">
        <v>0</v>
      </c>
      <c r="AC221" s="131">
        <v>0</v>
      </c>
      <c r="AD221" s="131">
        <v>0</v>
      </c>
      <c r="AE221" s="131">
        <v>0</v>
      </c>
      <c r="AF221" s="131">
        <v>0</v>
      </c>
      <c r="AG221" s="131">
        <v>0</v>
      </c>
      <c r="AH221" s="131">
        <v>0</v>
      </c>
      <c r="AI221" s="131">
        <v>0</v>
      </c>
      <c r="AJ221" s="131">
        <v>0</v>
      </c>
      <c r="AK221" s="131">
        <v>0</v>
      </c>
      <c r="AL221" s="131">
        <v>0</v>
      </c>
      <c r="AM221" s="131">
        <v>0</v>
      </c>
      <c r="AN221" s="131">
        <v>0</v>
      </c>
      <c r="AO221" s="131">
        <v>0</v>
      </c>
      <c r="AP221" s="131">
        <v>0</v>
      </c>
      <c r="AQ221" s="131">
        <v>0</v>
      </c>
      <c r="AR221" s="131">
        <v>0</v>
      </c>
      <c r="AS221" s="131">
        <v>0</v>
      </c>
      <c r="AT221" s="131">
        <v>0</v>
      </c>
      <c r="AU221" s="131">
        <v>0</v>
      </c>
      <c r="AV221" s="131">
        <v>0</v>
      </c>
      <c r="AW221" s="131">
        <v>0</v>
      </c>
      <c r="AX221" s="131">
        <v>0</v>
      </c>
      <c r="AY221" s="131">
        <v>0</v>
      </c>
      <c r="AZ221" s="131">
        <v>0</v>
      </c>
      <c r="BA221" s="131">
        <v>0</v>
      </c>
      <c r="BB221" s="131">
        <v>0</v>
      </c>
      <c r="BC221" s="131">
        <v>0</v>
      </c>
      <c r="BD221" s="131">
        <v>0</v>
      </c>
      <c r="BE221" s="131">
        <v>0</v>
      </c>
      <c r="BF221" s="131">
        <v>0</v>
      </c>
      <c r="BG221" s="131">
        <v>0</v>
      </c>
      <c r="BH221" s="131">
        <v>0</v>
      </c>
      <c r="BI221" s="131">
        <v>0</v>
      </c>
      <c r="BJ221" s="131">
        <v>0</v>
      </c>
      <c r="BK221" s="131">
        <v>0</v>
      </c>
      <c r="BL221" s="131">
        <v>0</v>
      </c>
      <c r="BM221" s="131">
        <v>0</v>
      </c>
      <c r="BN221" s="131">
        <v>0</v>
      </c>
    </row>
    <row r="222" spans="1:66" x14ac:dyDescent="0.35">
      <c r="C222" s="6"/>
      <c r="D222" s="6"/>
      <c r="E222" s="54" t="s">
        <v>161</v>
      </c>
      <c r="G222" s="131">
        <v>0</v>
      </c>
      <c r="H222" s="131">
        <v>0</v>
      </c>
      <c r="I222" s="131">
        <v>0</v>
      </c>
      <c r="J222" s="131">
        <v>0</v>
      </c>
      <c r="K222" s="131">
        <v>0</v>
      </c>
      <c r="L222" s="131">
        <v>0</v>
      </c>
      <c r="M222" s="131">
        <v>0</v>
      </c>
      <c r="N222" s="131">
        <v>0</v>
      </c>
      <c r="O222" s="131">
        <v>0</v>
      </c>
      <c r="P222" s="131">
        <v>0</v>
      </c>
      <c r="Q222" s="131">
        <v>0</v>
      </c>
      <c r="R222" s="131">
        <v>0</v>
      </c>
      <c r="S222" s="131">
        <v>0</v>
      </c>
      <c r="T222" s="131">
        <v>0</v>
      </c>
      <c r="U222" s="131">
        <v>0</v>
      </c>
      <c r="V222" s="131">
        <v>0</v>
      </c>
      <c r="W222" s="131">
        <v>0</v>
      </c>
      <c r="X222" s="131">
        <v>0</v>
      </c>
      <c r="Y222" s="131">
        <v>0</v>
      </c>
      <c r="Z222" s="131">
        <v>0</v>
      </c>
      <c r="AA222" s="131">
        <v>0</v>
      </c>
      <c r="AB222" s="131">
        <v>0</v>
      </c>
      <c r="AC222" s="131">
        <v>0</v>
      </c>
      <c r="AD222" s="131">
        <v>0</v>
      </c>
      <c r="AE222" s="131">
        <v>0</v>
      </c>
      <c r="AF222" s="131">
        <v>0</v>
      </c>
      <c r="AG222" s="131">
        <v>0</v>
      </c>
      <c r="AH222" s="131">
        <v>0</v>
      </c>
      <c r="AI222" s="131">
        <v>0</v>
      </c>
      <c r="AJ222" s="131">
        <v>0</v>
      </c>
      <c r="AK222" s="131">
        <v>0</v>
      </c>
      <c r="AL222" s="131">
        <v>0</v>
      </c>
      <c r="AM222" s="131">
        <v>0</v>
      </c>
      <c r="AN222" s="131">
        <v>0</v>
      </c>
      <c r="AO222" s="131">
        <v>0</v>
      </c>
      <c r="AP222" s="131">
        <v>0</v>
      </c>
      <c r="AQ222" s="131">
        <v>0</v>
      </c>
      <c r="AR222" s="131">
        <v>0</v>
      </c>
      <c r="AS222" s="131">
        <v>0</v>
      </c>
      <c r="AT222" s="131">
        <v>0</v>
      </c>
      <c r="AU222" s="131">
        <v>0</v>
      </c>
      <c r="AV222" s="131">
        <v>0</v>
      </c>
      <c r="AW222" s="131">
        <v>0</v>
      </c>
      <c r="AX222" s="131">
        <v>0</v>
      </c>
      <c r="AY222" s="131">
        <v>0</v>
      </c>
      <c r="AZ222" s="131">
        <v>0</v>
      </c>
      <c r="BA222" s="131">
        <v>0</v>
      </c>
      <c r="BB222" s="131">
        <v>0</v>
      </c>
      <c r="BC222" s="131">
        <v>0</v>
      </c>
      <c r="BD222" s="131">
        <v>0</v>
      </c>
      <c r="BE222" s="131">
        <v>0</v>
      </c>
      <c r="BF222" s="131">
        <v>0</v>
      </c>
      <c r="BG222" s="131">
        <v>0</v>
      </c>
      <c r="BH222" s="131">
        <v>0</v>
      </c>
      <c r="BI222" s="131">
        <v>0</v>
      </c>
      <c r="BJ222" s="131">
        <v>0</v>
      </c>
      <c r="BK222" s="131">
        <v>0</v>
      </c>
      <c r="BL222" s="131">
        <v>0</v>
      </c>
      <c r="BM222" s="131">
        <v>0</v>
      </c>
      <c r="BN222" s="131">
        <v>0</v>
      </c>
    </row>
    <row r="223" spans="1:66" x14ac:dyDescent="0.35">
      <c r="C223" s="6"/>
      <c r="D223" s="6"/>
      <c r="E223" s="54" t="s">
        <v>162</v>
      </c>
      <c r="G223" s="131">
        <v>0</v>
      </c>
      <c r="H223" s="131">
        <v>0</v>
      </c>
      <c r="I223" s="131">
        <v>0</v>
      </c>
      <c r="J223" s="131">
        <v>0</v>
      </c>
      <c r="K223" s="131">
        <v>0</v>
      </c>
      <c r="L223" s="131">
        <v>0</v>
      </c>
      <c r="M223" s="131">
        <v>0</v>
      </c>
      <c r="N223" s="131">
        <v>0</v>
      </c>
      <c r="O223" s="131">
        <v>0</v>
      </c>
      <c r="P223" s="131">
        <v>0</v>
      </c>
      <c r="Q223" s="131">
        <v>0</v>
      </c>
      <c r="R223" s="131">
        <v>0</v>
      </c>
      <c r="S223" s="131">
        <v>0</v>
      </c>
      <c r="T223" s="131">
        <v>0</v>
      </c>
      <c r="U223" s="131">
        <v>0</v>
      </c>
      <c r="V223" s="131">
        <v>0</v>
      </c>
      <c r="W223" s="131">
        <v>0</v>
      </c>
      <c r="X223" s="131">
        <v>0</v>
      </c>
      <c r="Y223" s="131">
        <v>0</v>
      </c>
      <c r="Z223" s="131">
        <v>0</v>
      </c>
      <c r="AA223" s="131">
        <v>0</v>
      </c>
      <c r="AB223" s="131">
        <v>0</v>
      </c>
      <c r="AC223" s="131">
        <v>0</v>
      </c>
      <c r="AD223" s="131">
        <v>0</v>
      </c>
      <c r="AE223" s="131">
        <v>0</v>
      </c>
      <c r="AF223" s="131">
        <v>0</v>
      </c>
      <c r="AG223" s="131">
        <v>0</v>
      </c>
      <c r="AH223" s="131">
        <v>0</v>
      </c>
      <c r="AI223" s="131">
        <v>0</v>
      </c>
      <c r="AJ223" s="131">
        <v>0</v>
      </c>
      <c r="AK223" s="131">
        <v>0</v>
      </c>
      <c r="AL223" s="131">
        <v>0</v>
      </c>
      <c r="AM223" s="131">
        <v>0</v>
      </c>
      <c r="AN223" s="131">
        <v>0</v>
      </c>
      <c r="AO223" s="131">
        <v>0</v>
      </c>
      <c r="AP223" s="131">
        <v>0</v>
      </c>
      <c r="AQ223" s="131">
        <v>0</v>
      </c>
      <c r="AR223" s="131">
        <v>0</v>
      </c>
      <c r="AS223" s="131">
        <v>0</v>
      </c>
      <c r="AT223" s="131">
        <v>0</v>
      </c>
      <c r="AU223" s="131">
        <v>0</v>
      </c>
      <c r="AV223" s="131">
        <v>0</v>
      </c>
      <c r="AW223" s="131">
        <v>0</v>
      </c>
      <c r="AX223" s="131">
        <v>0</v>
      </c>
      <c r="AY223" s="131">
        <v>0</v>
      </c>
      <c r="AZ223" s="131">
        <v>0</v>
      </c>
      <c r="BA223" s="131">
        <v>0</v>
      </c>
      <c r="BB223" s="131">
        <v>0</v>
      </c>
      <c r="BC223" s="131">
        <v>0</v>
      </c>
      <c r="BD223" s="131">
        <v>0</v>
      </c>
      <c r="BE223" s="131">
        <v>0</v>
      </c>
      <c r="BF223" s="131">
        <v>0</v>
      </c>
      <c r="BG223" s="131">
        <v>0</v>
      </c>
      <c r="BH223" s="131">
        <v>0</v>
      </c>
      <c r="BI223" s="131">
        <v>0</v>
      </c>
      <c r="BJ223" s="131">
        <v>0</v>
      </c>
      <c r="BK223" s="131">
        <v>0</v>
      </c>
      <c r="BL223" s="131">
        <v>0</v>
      </c>
      <c r="BM223" s="131">
        <v>0</v>
      </c>
      <c r="BN223" s="131">
        <v>0</v>
      </c>
    </row>
    <row r="224" spans="1:66" x14ac:dyDescent="0.35">
      <c r="C224" s="6"/>
      <c r="D224" s="6"/>
      <c r="E224" s="54" t="s">
        <v>163</v>
      </c>
      <c r="G224" s="131">
        <v>0</v>
      </c>
      <c r="H224" s="131">
        <v>0</v>
      </c>
      <c r="I224" s="131">
        <v>0</v>
      </c>
      <c r="J224" s="131">
        <v>0</v>
      </c>
      <c r="K224" s="131">
        <v>0</v>
      </c>
      <c r="L224" s="131">
        <v>0</v>
      </c>
      <c r="M224" s="131">
        <v>0</v>
      </c>
      <c r="N224" s="131">
        <v>0</v>
      </c>
      <c r="O224" s="131">
        <v>0</v>
      </c>
      <c r="P224" s="131">
        <v>0</v>
      </c>
      <c r="Q224" s="131">
        <v>0</v>
      </c>
      <c r="R224" s="131">
        <v>0</v>
      </c>
      <c r="S224" s="131">
        <v>0</v>
      </c>
      <c r="T224" s="131">
        <v>0</v>
      </c>
      <c r="U224" s="131">
        <v>0</v>
      </c>
      <c r="V224" s="131">
        <v>0</v>
      </c>
      <c r="W224" s="131">
        <v>0</v>
      </c>
      <c r="X224" s="131">
        <v>0</v>
      </c>
      <c r="Y224" s="131">
        <v>0</v>
      </c>
      <c r="Z224" s="131">
        <v>0</v>
      </c>
      <c r="AA224" s="131">
        <v>0</v>
      </c>
      <c r="AB224" s="131">
        <v>0</v>
      </c>
      <c r="AC224" s="131">
        <v>0</v>
      </c>
      <c r="AD224" s="131">
        <v>0</v>
      </c>
      <c r="AE224" s="131">
        <v>0</v>
      </c>
      <c r="AF224" s="131">
        <v>0</v>
      </c>
      <c r="AG224" s="131">
        <v>0</v>
      </c>
      <c r="AH224" s="131">
        <v>0</v>
      </c>
      <c r="AI224" s="131">
        <v>0</v>
      </c>
      <c r="AJ224" s="131">
        <v>0</v>
      </c>
      <c r="AK224" s="131">
        <v>0</v>
      </c>
      <c r="AL224" s="131">
        <v>0</v>
      </c>
      <c r="AM224" s="131">
        <v>0</v>
      </c>
      <c r="AN224" s="131">
        <v>0</v>
      </c>
      <c r="AO224" s="131">
        <v>0</v>
      </c>
      <c r="AP224" s="131">
        <v>0</v>
      </c>
      <c r="AQ224" s="131">
        <v>0</v>
      </c>
      <c r="AR224" s="131">
        <v>0</v>
      </c>
      <c r="AS224" s="131">
        <v>0</v>
      </c>
      <c r="AT224" s="131">
        <v>0</v>
      </c>
      <c r="AU224" s="131">
        <v>0</v>
      </c>
      <c r="AV224" s="131">
        <v>0</v>
      </c>
      <c r="AW224" s="131">
        <v>0</v>
      </c>
      <c r="AX224" s="131">
        <v>0</v>
      </c>
      <c r="AY224" s="131">
        <v>0</v>
      </c>
      <c r="AZ224" s="131">
        <v>0</v>
      </c>
      <c r="BA224" s="131">
        <v>0</v>
      </c>
      <c r="BB224" s="131">
        <v>0</v>
      </c>
      <c r="BC224" s="131">
        <v>0</v>
      </c>
      <c r="BD224" s="131">
        <v>0</v>
      </c>
      <c r="BE224" s="131">
        <v>0</v>
      </c>
      <c r="BF224" s="131">
        <v>0</v>
      </c>
      <c r="BG224" s="131">
        <v>0</v>
      </c>
      <c r="BH224" s="131">
        <v>0</v>
      </c>
      <c r="BI224" s="131">
        <v>0</v>
      </c>
      <c r="BJ224" s="131">
        <v>0</v>
      </c>
      <c r="BK224" s="131">
        <v>0</v>
      </c>
      <c r="BL224" s="131">
        <v>0</v>
      </c>
      <c r="BM224" s="131">
        <v>0</v>
      </c>
      <c r="BN224" s="131">
        <v>0</v>
      </c>
    </row>
    <row r="225" spans="3:66" x14ac:dyDescent="0.35">
      <c r="C225" s="6"/>
      <c r="D225" s="6"/>
      <c r="E225" s="54" t="s">
        <v>164</v>
      </c>
      <c r="G225" s="131">
        <v>0</v>
      </c>
      <c r="H225" s="131">
        <v>0</v>
      </c>
      <c r="I225" s="131">
        <v>0</v>
      </c>
      <c r="J225" s="131">
        <v>0</v>
      </c>
      <c r="K225" s="131">
        <v>0</v>
      </c>
      <c r="L225" s="131">
        <v>0</v>
      </c>
      <c r="M225" s="131">
        <v>0</v>
      </c>
      <c r="N225" s="131">
        <v>0</v>
      </c>
      <c r="O225" s="131">
        <v>0</v>
      </c>
      <c r="P225" s="131">
        <v>0</v>
      </c>
      <c r="Q225" s="131">
        <v>0</v>
      </c>
      <c r="R225" s="131">
        <v>0</v>
      </c>
      <c r="S225" s="131">
        <v>0</v>
      </c>
      <c r="T225" s="131">
        <v>0</v>
      </c>
      <c r="U225" s="131">
        <v>0</v>
      </c>
      <c r="V225" s="131">
        <v>0</v>
      </c>
      <c r="W225" s="131">
        <v>0</v>
      </c>
      <c r="X225" s="131">
        <v>0</v>
      </c>
      <c r="Y225" s="131">
        <v>0</v>
      </c>
      <c r="Z225" s="131">
        <v>0</v>
      </c>
      <c r="AA225" s="131">
        <v>0</v>
      </c>
      <c r="AB225" s="131">
        <v>0</v>
      </c>
      <c r="AC225" s="131">
        <v>0</v>
      </c>
      <c r="AD225" s="131">
        <v>0</v>
      </c>
      <c r="AE225" s="131">
        <v>0</v>
      </c>
      <c r="AF225" s="131">
        <v>0</v>
      </c>
      <c r="AG225" s="131">
        <v>0</v>
      </c>
      <c r="AH225" s="131">
        <v>0</v>
      </c>
      <c r="AI225" s="131">
        <v>0</v>
      </c>
      <c r="AJ225" s="131">
        <v>0</v>
      </c>
      <c r="AK225" s="131">
        <v>0</v>
      </c>
      <c r="AL225" s="131">
        <v>0</v>
      </c>
      <c r="AM225" s="131">
        <v>0</v>
      </c>
      <c r="AN225" s="131">
        <v>0</v>
      </c>
      <c r="AO225" s="131">
        <v>0</v>
      </c>
      <c r="AP225" s="131">
        <v>0</v>
      </c>
      <c r="AQ225" s="131">
        <v>0</v>
      </c>
      <c r="AR225" s="131">
        <v>0</v>
      </c>
      <c r="AS225" s="131">
        <v>0</v>
      </c>
      <c r="AT225" s="131">
        <v>0</v>
      </c>
      <c r="AU225" s="131">
        <v>0</v>
      </c>
      <c r="AV225" s="131">
        <v>0</v>
      </c>
      <c r="AW225" s="131">
        <v>0</v>
      </c>
      <c r="AX225" s="131">
        <v>0</v>
      </c>
      <c r="AY225" s="131">
        <v>0</v>
      </c>
      <c r="AZ225" s="131">
        <v>0</v>
      </c>
      <c r="BA225" s="131">
        <v>0</v>
      </c>
      <c r="BB225" s="131">
        <v>0</v>
      </c>
      <c r="BC225" s="131">
        <v>0</v>
      </c>
      <c r="BD225" s="131">
        <v>0</v>
      </c>
      <c r="BE225" s="131">
        <v>0</v>
      </c>
      <c r="BF225" s="131">
        <v>0</v>
      </c>
      <c r="BG225" s="131">
        <v>0</v>
      </c>
      <c r="BH225" s="131">
        <v>0</v>
      </c>
      <c r="BI225" s="131">
        <v>0</v>
      </c>
      <c r="BJ225" s="131">
        <v>0</v>
      </c>
      <c r="BK225" s="131">
        <v>0</v>
      </c>
      <c r="BL225" s="131">
        <v>0</v>
      </c>
      <c r="BM225" s="131">
        <v>0</v>
      </c>
      <c r="BN225" s="131">
        <v>0</v>
      </c>
    </row>
    <row r="226" spans="3:66" x14ac:dyDescent="0.35">
      <c r="C226" s="6"/>
      <c r="D226" s="6"/>
      <c r="E226" s="3" t="s">
        <v>89</v>
      </c>
      <c r="G226" s="36">
        <f t="shared" ref="G226:AL226" si="192">SUM(G221:G225)</f>
        <v>0</v>
      </c>
      <c r="H226" s="36">
        <f t="shared" si="192"/>
        <v>0</v>
      </c>
      <c r="I226" s="36">
        <f t="shared" si="192"/>
        <v>0</v>
      </c>
      <c r="J226" s="36">
        <f t="shared" si="192"/>
        <v>0</v>
      </c>
      <c r="K226" s="36">
        <f t="shared" si="192"/>
        <v>0</v>
      </c>
      <c r="L226" s="36">
        <f t="shared" si="192"/>
        <v>0</v>
      </c>
      <c r="M226" s="36">
        <f t="shared" si="192"/>
        <v>0</v>
      </c>
      <c r="N226" s="36">
        <f t="shared" si="192"/>
        <v>0</v>
      </c>
      <c r="O226" s="36">
        <f t="shared" si="192"/>
        <v>0</v>
      </c>
      <c r="P226" s="36">
        <f t="shared" si="192"/>
        <v>0</v>
      </c>
      <c r="Q226" s="36">
        <f t="shared" si="192"/>
        <v>0</v>
      </c>
      <c r="R226" s="36">
        <f t="shared" si="192"/>
        <v>0</v>
      </c>
      <c r="S226" s="36">
        <f t="shared" si="192"/>
        <v>0</v>
      </c>
      <c r="T226" s="36">
        <f t="shared" si="192"/>
        <v>0</v>
      </c>
      <c r="U226" s="36">
        <f t="shared" si="192"/>
        <v>0</v>
      </c>
      <c r="V226" s="36">
        <f t="shared" si="192"/>
        <v>0</v>
      </c>
      <c r="W226" s="36">
        <f t="shared" si="192"/>
        <v>0</v>
      </c>
      <c r="X226" s="36">
        <f t="shared" si="192"/>
        <v>0</v>
      </c>
      <c r="Y226" s="36">
        <f t="shared" si="192"/>
        <v>0</v>
      </c>
      <c r="Z226" s="36">
        <f t="shared" si="192"/>
        <v>0</v>
      </c>
      <c r="AA226" s="36">
        <f t="shared" si="192"/>
        <v>0</v>
      </c>
      <c r="AB226" s="36">
        <f t="shared" si="192"/>
        <v>0</v>
      </c>
      <c r="AC226" s="36">
        <f t="shared" si="192"/>
        <v>0</v>
      </c>
      <c r="AD226" s="36">
        <f t="shared" si="192"/>
        <v>0</v>
      </c>
      <c r="AE226" s="36">
        <f t="shared" si="192"/>
        <v>0</v>
      </c>
      <c r="AF226" s="36">
        <f t="shared" si="192"/>
        <v>0</v>
      </c>
      <c r="AG226" s="36">
        <f t="shared" si="192"/>
        <v>0</v>
      </c>
      <c r="AH226" s="36">
        <f t="shared" si="192"/>
        <v>0</v>
      </c>
      <c r="AI226" s="36">
        <f t="shared" si="192"/>
        <v>0</v>
      </c>
      <c r="AJ226" s="36">
        <f t="shared" si="192"/>
        <v>0</v>
      </c>
      <c r="AK226" s="36">
        <f t="shared" si="192"/>
        <v>0</v>
      </c>
      <c r="AL226" s="36">
        <f t="shared" si="192"/>
        <v>0</v>
      </c>
      <c r="AM226" s="36">
        <f t="shared" ref="AM226:BN226" si="193">SUM(AM221:AM225)</f>
        <v>0</v>
      </c>
      <c r="AN226" s="36">
        <f t="shared" si="193"/>
        <v>0</v>
      </c>
      <c r="AO226" s="36">
        <f t="shared" si="193"/>
        <v>0</v>
      </c>
      <c r="AP226" s="36">
        <f t="shared" si="193"/>
        <v>0</v>
      </c>
      <c r="AQ226" s="36">
        <f t="shared" si="193"/>
        <v>0</v>
      </c>
      <c r="AR226" s="36">
        <f t="shared" si="193"/>
        <v>0</v>
      </c>
      <c r="AS226" s="36">
        <f t="shared" si="193"/>
        <v>0</v>
      </c>
      <c r="AT226" s="36">
        <f t="shared" si="193"/>
        <v>0</v>
      </c>
      <c r="AU226" s="36">
        <f t="shared" si="193"/>
        <v>0</v>
      </c>
      <c r="AV226" s="36">
        <f t="shared" si="193"/>
        <v>0</v>
      </c>
      <c r="AW226" s="36">
        <f t="shared" si="193"/>
        <v>0</v>
      </c>
      <c r="AX226" s="36">
        <f t="shared" si="193"/>
        <v>0</v>
      </c>
      <c r="AY226" s="36">
        <f t="shared" si="193"/>
        <v>0</v>
      </c>
      <c r="AZ226" s="36">
        <f t="shared" si="193"/>
        <v>0</v>
      </c>
      <c r="BA226" s="36">
        <f t="shared" si="193"/>
        <v>0</v>
      </c>
      <c r="BB226" s="36">
        <f t="shared" si="193"/>
        <v>0</v>
      </c>
      <c r="BC226" s="36">
        <f t="shared" si="193"/>
        <v>0</v>
      </c>
      <c r="BD226" s="36">
        <f t="shared" si="193"/>
        <v>0</v>
      </c>
      <c r="BE226" s="36">
        <f t="shared" si="193"/>
        <v>0</v>
      </c>
      <c r="BF226" s="36">
        <f t="shared" si="193"/>
        <v>0</v>
      </c>
      <c r="BG226" s="36">
        <f t="shared" si="193"/>
        <v>0</v>
      </c>
      <c r="BH226" s="36">
        <f t="shared" si="193"/>
        <v>0</v>
      </c>
      <c r="BI226" s="36">
        <f t="shared" si="193"/>
        <v>0</v>
      </c>
      <c r="BJ226" s="36">
        <f t="shared" si="193"/>
        <v>0</v>
      </c>
      <c r="BK226" s="36">
        <f t="shared" si="193"/>
        <v>0</v>
      </c>
      <c r="BL226" s="36">
        <f t="shared" si="193"/>
        <v>0</v>
      </c>
      <c r="BM226" s="36">
        <f t="shared" si="193"/>
        <v>0</v>
      </c>
      <c r="BN226" s="36">
        <f t="shared" si="193"/>
        <v>0</v>
      </c>
    </row>
    <row r="227" spans="3:66" x14ac:dyDescent="0.35">
      <c r="C227" s="6"/>
      <c r="D227" s="6"/>
      <c r="E227" s="2"/>
    </row>
    <row r="228" spans="3:66" x14ac:dyDescent="0.35">
      <c r="C228" s="6"/>
      <c r="D228" s="6"/>
      <c r="E228" s="3" t="s">
        <v>168</v>
      </c>
      <c r="G228" s="80">
        <f t="shared" ref="G228:AL228" si="194">G226+G219+G212+G205+G198</f>
        <v>0</v>
      </c>
      <c r="H228" s="80">
        <f t="shared" si="194"/>
        <v>0</v>
      </c>
      <c r="I228" s="80">
        <f t="shared" si="194"/>
        <v>0</v>
      </c>
      <c r="J228" s="80">
        <f t="shared" si="194"/>
        <v>0</v>
      </c>
      <c r="K228" s="80">
        <f t="shared" si="194"/>
        <v>0</v>
      </c>
      <c r="L228" s="80">
        <f t="shared" si="194"/>
        <v>0</v>
      </c>
      <c r="M228" s="80">
        <f t="shared" si="194"/>
        <v>0</v>
      </c>
      <c r="N228" s="80">
        <f t="shared" si="194"/>
        <v>0</v>
      </c>
      <c r="O228" s="80">
        <f t="shared" si="194"/>
        <v>0</v>
      </c>
      <c r="P228" s="80">
        <f t="shared" si="194"/>
        <v>0</v>
      </c>
      <c r="Q228" s="80">
        <f t="shared" si="194"/>
        <v>0</v>
      </c>
      <c r="R228" s="80">
        <f t="shared" si="194"/>
        <v>0</v>
      </c>
      <c r="S228" s="80">
        <f t="shared" si="194"/>
        <v>0</v>
      </c>
      <c r="T228" s="80">
        <f t="shared" si="194"/>
        <v>0</v>
      </c>
      <c r="U228" s="80">
        <f t="shared" si="194"/>
        <v>0</v>
      </c>
      <c r="V228" s="80">
        <f t="shared" si="194"/>
        <v>0</v>
      </c>
      <c r="W228" s="80">
        <f t="shared" si="194"/>
        <v>0</v>
      </c>
      <c r="X228" s="80">
        <f t="shared" si="194"/>
        <v>0</v>
      </c>
      <c r="Y228" s="80">
        <f t="shared" si="194"/>
        <v>0</v>
      </c>
      <c r="Z228" s="80">
        <f t="shared" si="194"/>
        <v>0</v>
      </c>
      <c r="AA228" s="80">
        <f t="shared" si="194"/>
        <v>0</v>
      </c>
      <c r="AB228" s="80">
        <f t="shared" si="194"/>
        <v>0</v>
      </c>
      <c r="AC228" s="80">
        <f t="shared" si="194"/>
        <v>0</v>
      </c>
      <c r="AD228" s="80">
        <f t="shared" si="194"/>
        <v>0</v>
      </c>
      <c r="AE228" s="80">
        <f t="shared" si="194"/>
        <v>0</v>
      </c>
      <c r="AF228" s="80">
        <f t="shared" si="194"/>
        <v>0</v>
      </c>
      <c r="AG228" s="80">
        <f t="shared" si="194"/>
        <v>0</v>
      </c>
      <c r="AH228" s="80">
        <f t="shared" si="194"/>
        <v>0</v>
      </c>
      <c r="AI228" s="80">
        <f t="shared" si="194"/>
        <v>0</v>
      </c>
      <c r="AJ228" s="80">
        <f t="shared" si="194"/>
        <v>0</v>
      </c>
      <c r="AK228" s="80">
        <f t="shared" si="194"/>
        <v>0</v>
      </c>
      <c r="AL228" s="80">
        <f t="shared" si="194"/>
        <v>0</v>
      </c>
      <c r="AM228" s="80">
        <f t="shared" ref="AM228:BN228" si="195">AM226+AM219+AM212+AM205+AM198</f>
        <v>0</v>
      </c>
      <c r="AN228" s="80">
        <f t="shared" si="195"/>
        <v>0</v>
      </c>
      <c r="AO228" s="80">
        <f t="shared" si="195"/>
        <v>0</v>
      </c>
      <c r="AP228" s="80">
        <f t="shared" si="195"/>
        <v>0</v>
      </c>
      <c r="AQ228" s="80">
        <f t="shared" si="195"/>
        <v>0</v>
      </c>
      <c r="AR228" s="80">
        <f t="shared" si="195"/>
        <v>0</v>
      </c>
      <c r="AS228" s="80">
        <f t="shared" si="195"/>
        <v>0</v>
      </c>
      <c r="AT228" s="80">
        <f t="shared" si="195"/>
        <v>0</v>
      </c>
      <c r="AU228" s="80">
        <f t="shared" si="195"/>
        <v>0</v>
      </c>
      <c r="AV228" s="80">
        <f t="shared" si="195"/>
        <v>0</v>
      </c>
      <c r="AW228" s="80">
        <f t="shared" si="195"/>
        <v>0</v>
      </c>
      <c r="AX228" s="80">
        <f t="shared" si="195"/>
        <v>0</v>
      </c>
      <c r="AY228" s="80">
        <f t="shared" si="195"/>
        <v>0</v>
      </c>
      <c r="AZ228" s="80">
        <f t="shared" si="195"/>
        <v>0</v>
      </c>
      <c r="BA228" s="80">
        <f t="shared" si="195"/>
        <v>0</v>
      </c>
      <c r="BB228" s="80">
        <f t="shared" si="195"/>
        <v>0</v>
      </c>
      <c r="BC228" s="80">
        <f t="shared" si="195"/>
        <v>0</v>
      </c>
      <c r="BD228" s="80">
        <f t="shared" si="195"/>
        <v>0</v>
      </c>
      <c r="BE228" s="80">
        <f t="shared" si="195"/>
        <v>0</v>
      </c>
      <c r="BF228" s="80">
        <f t="shared" si="195"/>
        <v>0</v>
      </c>
      <c r="BG228" s="80">
        <f t="shared" si="195"/>
        <v>0</v>
      </c>
      <c r="BH228" s="80">
        <f t="shared" si="195"/>
        <v>0</v>
      </c>
      <c r="BI228" s="80">
        <f t="shared" si="195"/>
        <v>0</v>
      </c>
      <c r="BJ228" s="80">
        <f t="shared" si="195"/>
        <v>0</v>
      </c>
      <c r="BK228" s="80">
        <f t="shared" si="195"/>
        <v>0</v>
      </c>
      <c r="BL228" s="80">
        <f t="shared" si="195"/>
        <v>0</v>
      </c>
      <c r="BM228" s="80">
        <f t="shared" si="195"/>
        <v>0</v>
      </c>
      <c r="BN228" s="80">
        <f t="shared" si="195"/>
        <v>0</v>
      </c>
    </row>
    <row r="229" spans="3:66" x14ac:dyDescent="0.35">
      <c r="C229" s="6"/>
      <c r="D229" s="6"/>
      <c r="E229" s="2"/>
    </row>
    <row r="304" spans="3:5" x14ac:dyDescent="0.35">
      <c r="C304" s="19"/>
      <c r="D304" s="19"/>
      <c r="E304" s="19"/>
    </row>
    <row r="305" spans="3:66" x14ac:dyDescent="0.35">
      <c r="C305" s="23"/>
      <c r="D305" s="23"/>
      <c r="E305" s="23"/>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93F08-C11E-4C03-AB72-CB334D8602C1}">
  <sheetPr codeName="Sheet4">
    <tabColor theme="8" tint="0.59999389629810485"/>
  </sheetPr>
  <dimension ref="A2:BS232"/>
  <sheetViews>
    <sheetView topLeftCell="A96" zoomScale="87" zoomScaleNormal="70" workbookViewId="0">
      <selection activeCell="A110" sqref="A110:XFD110"/>
    </sheetView>
  </sheetViews>
  <sheetFormatPr defaultColWidth="0" defaultRowHeight="14.5" x14ac:dyDescent="0.35"/>
  <cols>
    <col min="1" max="2" width="1.54296875" customWidth="1"/>
    <col min="3" max="3" width="3.54296875" customWidth="1"/>
    <col min="4" max="4" width="1.54296875" customWidth="1"/>
    <col min="5" max="5" width="43.81640625" customWidth="1"/>
    <col min="6" max="6" width="8.7265625" customWidth="1"/>
    <col min="7" max="7" width="20.81640625" bestFit="1" customWidth="1"/>
    <col min="8" max="8" width="18" bestFit="1" customWidth="1"/>
    <col min="9" max="9" width="18.453125" bestFit="1" customWidth="1"/>
    <col min="10" max="11" width="18.81640625" bestFit="1" customWidth="1"/>
    <col min="12" max="12" width="15.54296875" customWidth="1"/>
    <col min="13" max="21" width="15.81640625" bestFit="1" customWidth="1"/>
    <col min="22" max="26" width="14.453125" bestFit="1" customWidth="1"/>
    <col min="27" max="28" width="14" bestFit="1" customWidth="1"/>
    <col min="29" max="33" width="13.1796875" bestFit="1" customWidth="1"/>
    <col min="34" max="34" width="13.453125" bestFit="1" customWidth="1"/>
    <col min="35" max="35" width="13.81640625" bestFit="1" customWidth="1"/>
    <col min="36" max="37" width="13.453125" bestFit="1" customWidth="1"/>
    <col min="38" max="38" width="13.1796875" bestFit="1" customWidth="1"/>
    <col min="39" max="39" width="13.26953125" bestFit="1" customWidth="1"/>
    <col min="40" max="41" width="12.54296875" bestFit="1" customWidth="1"/>
    <col min="42" max="42" width="13.26953125" bestFit="1" customWidth="1"/>
    <col min="43" max="44" width="12.54296875" bestFit="1" customWidth="1"/>
    <col min="45" max="45" width="13.26953125" bestFit="1" customWidth="1"/>
    <col min="46" max="63" width="12.54296875" bestFit="1" customWidth="1"/>
    <col min="64" max="64" width="12.26953125" customWidth="1"/>
    <col min="65" max="66" width="12.54296875" bestFit="1" customWidth="1"/>
    <col min="67" max="69" width="8.7265625" customWidth="1"/>
    <col min="70" max="71" width="0" hidden="1" customWidth="1"/>
    <col min="72" max="16384" width="8.7265625" hidden="1"/>
  </cols>
  <sheetData>
    <row r="2" spans="1:66" s="125" customFormat="1" ht="38.5" x14ac:dyDescent="0.85">
      <c r="A2" s="93" t="s">
        <v>335</v>
      </c>
    </row>
    <row r="3" spans="1:66" s="81" customFormat="1" x14ac:dyDescent="0.35">
      <c r="B3" s="124" t="s">
        <v>320</v>
      </c>
      <c r="D3" s="39"/>
      <c r="E3" s="23"/>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row>
    <row r="4" spans="1:66" s="97" customFormat="1" x14ac:dyDescent="0.35">
      <c r="A4" s="99" t="s">
        <v>337</v>
      </c>
      <c r="D4" s="182"/>
      <c r="E4" s="85"/>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row>
    <row r="5" spans="1:66" s="81" customFormat="1" x14ac:dyDescent="0.35">
      <c r="D5" s="39"/>
      <c r="E5" s="23"/>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row>
    <row r="6" spans="1:66" s="81" customFormat="1" x14ac:dyDescent="0.35">
      <c r="B6" s="90" t="s">
        <v>170</v>
      </c>
      <c r="D6" s="39"/>
      <c r="E6" s="23"/>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row>
    <row r="7" spans="1:66" x14ac:dyDescent="0.35">
      <c r="D7" s="14"/>
      <c r="G7" s="174">
        <v>1</v>
      </c>
      <c r="H7" s="174">
        <v>2</v>
      </c>
      <c r="I7" s="174">
        <v>3</v>
      </c>
      <c r="J7" s="174">
        <v>4</v>
      </c>
      <c r="K7" s="174">
        <v>5</v>
      </c>
      <c r="L7" s="174">
        <v>6</v>
      </c>
      <c r="M7" s="174">
        <v>7</v>
      </c>
      <c r="N7" s="174">
        <v>8</v>
      </c>
      <c r="O7" s="174">
        <v>9</v>
      </c>
      <c r="P7" s="174">
        <v>10</v>
      </c>
      <c r="Q7" s="174">
        <v>11</v>
      </c>
      <c r="R7" s="174">
        <v>12</v>
      </c>
      <c r="S7" s="174">
        <v>13</v>
      </c>
      <c r="T7" s="174">
        <v>14</v>
      </c>
      <c r="U7" s="174">
        <v>15</v>
      </c>
      <c r="V7" s="174">
        <v>16</v>
      </c>
      <c r="W7" s="174">
        <v>17</v>
      </c>
      <c r="X7" s="174">
        <v>18</v>
      </c>
      <c r="Y7" s="174">
        <v>19</v>
      </c>
      <c r="Z7" s="174">
        <v>20</v>
      </c>
      <c r="AA7" s="174">
        <v>21</v>
      </c>
      <c r="AB7" s="174">
        <v>22</v>
      </c>
      <c r="AC7" s="174">
        <v>23</v>
      </c>
      <c r="AD7" s="174">
        <v>24</v>
      </c>
      <c r="AE7" s="174">
        <v>25</v>
      </c>
      <c r="AF7" s="174">
        <v>26</v>
      </c>
      <c r="AG7" s="174">
        <v>27</v>
      </c>
      <c r="AH7" s="174">
        <v>28</v>
      </c>
      <c r="AI7" s="174">
        <v>29</v>
      </c>
      <c r="AJ7" s="174">
        <v>30</v>
      </c>
      <c r="AK7" s="174">
        <v>31</v>
      </c>
      <c r="AL7" s="174">
        <v>32</v>
      </c>
      <c r="AM7" s="174">
        <v>33</v>
      </c>
      <c r="AN7" s="174">
        <v>34</v>
      </c>
      <c r="AO7" s="174">
        <v>35</v>
      </c>
      <c r="AP7" s="174">
        <v>36</v>
      </c>
      <c r="AQ7" s="174">
        <v>37</v>
      </c>
      <c r="AR7" s="174">
        <v>38</v>
      </c>
      <c r="AS7" s="174">
        <v>39</v>
      </c>
      <c r="AT7" s="174">
        <v>40</v>
      </c>
      <c r="AU7" s="174">
        <v>41</v>
      </c>
      <c r="AV7" s="174">
        <v>42</v>
      </c>
      <c r="AW7" s="174">
        <v>43</v>
      </c>
      <c r="AX7" s="174">
        <v>44</v>
      </c>
      <c r="AY7" s="174">
        <v>45</v>
      </c>
      <c r="AZ7" s="174">
        <v>46</v>
      </c>
      <c r="BA7" s="174">
        <v>47</v>
      </c>
      <c r="BB7" s="174">
        <v>48</v>
      </c>
      <c r="BC7" s="174">
        <v>49</v>
      </c>
      <c r="BD7" s="174">
        <v>50</v>
      </c>
      <c r="BE7" s="174">
        <v>51</v>
      </c>
      <c r="BF7" s="174">
        <v>52</v>
      </c>
      <c r="BG7" s="174">
        <v>53</v>
      </c>
      <c r="BH7" s="174">
        <v>54</v>
      </c>
      <c r="BI7" s="174">
        <v>55</v>
      </c>
      <c r="BJ7" s="174">
        <v>56</v>
      </c>
      <c r="BK7" s="174">
        <v>57</v>
      </c>
      <c r="BL7" s="174">
        <v>58</v>
      </c>
      <c r="BM7" s="174">
        <v>59</v>
      </c>
      <c r="BN7" s="174">
        <v>60</v>
      </c>
    </row>
    <row r="8" spans="1:66" x14ac:dyDescent="0.35">
      <c r="C8" s="18"/>
      <c r="D8" s="52"/>
      <c r="E8" s="44"/>
      <c r="F8" s="18"/>
      <c r="G8" s="176">
        <f>'Invoer warmte'!G7</f>
        <v>2025</v>
      </c>
      <c r="H8" s="176">
        <f>G8+1</f>
        <v>2026</v>
      </c>
      <c r="I8" s="176">
        <f t="shared" ref="I8:BN8" si="0">H8+1</f>
        <v>2027</v>
      </c>
      <c r="J8" s="176">
        <f t="shared" si="0"/>
        <v>2028</v>
      </c>
      <c r="K8" s="176">
        <f t="shared" si="0"/>
        <v>2029</v>
      </c>
      <c r="L8" s="176">
        <f t="shared" si="0"/>
        <v>2030</v>
      </c>
      <c r="M8" s="176">
        <f t="shared" si="0"/>
        <v>2031</v>
      </c>
      <c r="N8" s="176">
        <f t="shared" si="0"/>
        <v>2032</v>
      </c>
      <c r="O8" s="176">
        <f t="shared" si="0"/>
        <v>2033</v>
      </c>
      <c r="P8" s="176">
        <f t="shared" si="0"/>
        <v>2034</v>
      </c>
      <c r="Q8" s="176">
        <f t="shared" si="0"/>
        <v>2035</v>
      </c>
      <c r="R8" s="176">
        <f t="shared" si="0"/>
        <v>2036</v>
      </c>
      <c r="S8" s="176">
        <f t="shared" si="0"/>
        <v>2037</v>
      </c>
      <c r="T8" s="176">
        <f t="shared" si="0"/>
        <v>2038</v>
      </c>
      <c r="U8" s="176">
        <f t="shared" si="0"/>
        <v>2039</v>
      </c>
      <c r="V8" s="176">
        <f t="shared" si="0"/>
        <v>2040</v>
      </c>
      <c r="W8" s="176">
        <f t="shared" si="0"/>
        <v>2041</v>
      </c>
      <c r="X8" s="176">
        <f t="shared" si="0"/>
        <v>2042</v>
      </c>
      <c r="Y8" s="176">
        <f t="shared" si="0"/>
        <v>2043</v>
      </c>
      <c r="Z8" s="176">
        <f t="shared" si="0"/>
        <v>2044</v>
      </c>
      <c r="AA8" s="176">
        <f t="shared" si="0"/>
        <v>2045</v>
      </c>
      <c r="AB8" s="176">
        <f t="shared" si="0"/>
        <v>2046</v>
      </c>
      <c r="AC8" s="176">
        <f t="shared" si="0"/>
        <v>2047</v>
      </c>
      <c r="AD8" s="176">
        <f t="shared" si="0"/>
        <v>2048</v>
      </c>
      <c r="AE8" s="176">
        <f t="shared" si="0"/>
        <v>2049</v>
      </c>
      <c r="AF8" s="176">
        <f t="shared" si="0"/>
        <v>2050</v>
      </c>
      <c r="AG8" s="176">
        <f t="shared" si="0"/>
        <v>2051</v>
      </c>
      <c r="AH8" s="176">
        <f t="shared" si="0"/>
        <v>2052</v>
      </c>
      <c r="AI8" s="176">
        <f t="shared" si="0"/>
        <v>2053</v>
      </c>
      <c r="AJ8" s="176">
        <f t="shared" si="0"/>
        <v>2054</v>
      </c>
      <c r="AK8" s="176">
        <f t="shared" si="0"/>
        <v>2055</v>
      </c>
      <c r="AL8" s="176">
        <f t="shared" si="0"/>
        <v>2056</v>
      </c>
      <c r="AM8" s="176">
        <f t="shared" si="0"/>
        <v>2057</v>
      </c>
      <c r="AN8" s="176">
        <f t="shared" si="0"/>
        <v>2058</v>
      </c>
      <c r="AO8" s="176">
        <f t="shared" si="0"/>
        <v>2059</v>
      </c>
      <c r="AP8" s="176">
        <f t="shared" si="0"/>
        <v>2060</v>
      </c>
      <c r="AQ8" s="176">
        <f t="shared" si="0"/>
        <v>2061</v>
      </c>
      <c r="AR8" s="176">
        <f t="shared" si="0"/>
        <v>2062</v>
      </c>
      <c r="AS8" s="176">
        <f t="shared" si="0"/>
        <v>2063</v>
      </c>
      <c r="AT8" s="176">
        <f t="shared" si="0"/>
        <v>2064</v>
      </c>
      <c r="AU8" s="176">
        <f t="shared" si="0"/>
        <v>2065</v>
      </c>
      <c r="AV8" s="176">
        <f t="shared" si="0"/>
        <v>2066</v>
      </c>
      <c r="AW8" s="176">
        <f t="shared" si="0"/>
        <v>2067</v>
      </c>
      <c r="AX8" s="176">
        <f t="shared" si="0"/>
        <v>2068</v>
      </c>
      <c r="AY8" s="176">
        <f t="shared" si="0"/>
        <v>2069</v>
      </c>
      <c r="AZ8" s="176">
        <f t="shared" si="0"/>
        <v>2070</v>
      </c>
      <c r="BA8" s="176">
        <f t="shared" si="0"/>
        <v>2071</v>
      </c>
      <c r="BB8" s="176">
        <f t="shared" si="0"/>
        <v>2072</v>
      </c>
      <c r="BC8" s="176">
        <f t="shared" si="0"/>
        <v>2073</v>
      </c>
      <c r="BD8" s="176">
        <f t="shared" si="0"/>
        <v>2074</v>
      </c>
      <c r="BE8" s="176">
        <f t="shared" si="0"/>
        <v>2075</v>
      </c>
      <c r="BF8" s="176">
        <f t="shared" si="0"/>
        <v>2076</v>
      </c>
      <c r="BG8" s="176">
        <f t="shared" si="0"/>
        <v>2077</v>
      </c>
      <c r="BH8" s="176">
        <f t="shared" si="0"/>
        <v>2078</v>
      </c>
      <c r="BI8" s="176">
        <f t="shared" si="0"/>
        <v>2079</v>
      </c>
      <c r="BJ8" s="176">
        <f t="shared" si="0"/>
        <v>2080</v>
      </c>
      <c r="BK8" s="176">
        <f t="shared" si="0"/>
        <v>2081</v>
      </c>
      <c r="BL8" s="176">
        <f t="shared" si="0"/>
        <v>2082</v>
      </c>
      <c r="BM8" s="176">
        <f t="shared" si="0"/>
        <v>2083</v>
      </c>
      <c r="BN8" s="176">
        <f t="shared" si="0"/>
        <v>2084</v>
      </c>
    </row>
    <row r="9" spans="1:66" x14ac:dyDescent="0.35">
      <c r="B9" s="1"/>
      <c r="C9" s="136" t="s">
        <v>171</v>
      </c>
      <c r="D9" s="14"/>
      <c r="E9" s="12"/>
    </row>
    <row r="10" spans="1:66" x14ac:dyDescent="0.35">
      <c r="D10" s="14"/>
      <c r="E10" s="12" t="s">
        <v>172</v>
      </c>
      <c r="G10" s="172">
        <f>Kosteninvoer!G15</f>
        <v>4000000</v>
      </c>
      <c r="H10" s="172">
        <f>Kosteninvoer!H15</f>
        <v>0</v>
      </c>
      <c r="I10" s="172">
        <f>Kosteninvoer!I15</f>
        <v>0</v>
      </c>
      <c r="J10" s="172">
        <f>Kosteninvoer!J15</f>
        <v>0</v>
      </c>
      <c r="K10" s="172">
        <f>Kosteninvoer!K15</f>
        <v>0</v>
      </c>
      <c r="L10" s="172">
        <f>Kosteninvoer!L15</f>
        <v>0</v>
      </c>
      <c r="M10" s="172">
        <f>Kosteninvoer!M15</f>
        <v>0</v>
      </c>
      <c r="N10" s="172">
        <f>Kosteninvoer!N15</f>
        <v>0</v>
      </c>
      <c r="O10" s="172">
        <f>Kosteninvoer!O15</f>
        <v>0</v>
      </c>
      <c r="P10" s="172">
        <f>Kosteninvoer!P15</f>
        <v>0</v>
      </c>
      <c r="Q10" s="172">
        <f>Kosteninvoer!Q15</f>
        <v>0</v>
      </c>
      <c r="R10" s="172">
        <f>Kosteninvoer!R15</f>
        <v>0</v>
      </c>
      <c r="S10" s="172">
        <f>Kosteninvoer!S15</f>
        <v>0</v>
      </c>
      <c r="T10" s="172">
        <f>Kosteninvoer!T15</f>
        <v>0</v>
      </c>
      <c r="U10" s="172">
        <f>Kosteninvoer!U15</f>
        <v>0</v>
      </c>
      <c r="V10" s="172">
        <f>Kosteninvoer!V15</f>
        <v>400000</v>
      </c>
      <c r="W10" s="172">
        <f>Kosteninvoer!W15</f>
        <v>0</v>
      </c>
      <c r="X10" s="172">
        <f>Kosteninvoer!X15</f>
        <v>0</v>
      </c>
      <c r="Y10" s="172">
        <f>Kosteninvoer!Y15</f>
        <v>0</v>
      </c>
      <c r="Z10" s="172">
        <f>Kosteninvoer!Z15</f>
        <v>0</v>
      </c>
      <c r="AA10" s="172">
        <f>Kosteninvoer!AA15</f>
        <v>0</v>
      </c>
      <c r="AB10" s="172">
        <f>Kosteninvoer!AB15</f>
        <v>0</v>
      </c>
      <c r="AC10" s="172">
        <f>Kosteninvoer!AC15</f>
        <v>0</v>
      </c>
      <c r="AD10" s="172">
        <f>Kosteninvoer!AD15</f>
        <v>0</v>
      </c>
      <c r="AE10" s="172">
        <f>Kosteninvoer!AE15</f>
        <v>0</v>
      </c>
      <c r="AF10" s="172">
        <f>Kosteninvoer!AF15</f>
        <v>0</v>
      </c>
      <c r="AG10" s="172">
        <f>Kosteninvoer!AG15</f>
        <v>0</v>
      </c>
      <c r="AH10" s="172">
        <f>Kosteninvoer!AH15</f>
        <v>0</v>
      </c>
      <c r="AI10" s="172">
        <f>Kosteninvoer!AI15</f>
        <v>0</v>
      </c>
      <c r="AJ10" s="172">
        <f>Kosteninvoer!AJ15</f>
        <v>0</v>
      </c>
      <c r="AK10" s="172">
        <f>Kosteninvoer!AK15</f>
        <v>0</v>
      </c>
      <c r="AL10" s="172">
        <f>Kosteninvoer!AL15</f>
        <v>0</v>
      </c>
      <c r="AM10" s="172">
        <f>Kosteninvoer!AM15</f>
        <v>0</v>
      </c>
      <c r="AN10" s="172">
        <f>Kosteninvoer!AN15</f>
        <v>0</v>
      </c>
      <c r="AO10" s="172">
        <f>Kosteninvoer!AO15</f>
        <v>0</v>
      </c>
      <c r="AP10" s="172">
        <f>Kosteninvoer!AP15</f>
        <v>0</v>
      </c>
      <c r="AQ10" s="172">
        <f>Kosteninvoer!AQ15</f>
        <v>0</v>
      </c>
      <c r="AR10" s="172">
        <f>Kosteninvoer!AR15</f>
        <v>0</v>
      </c>
      <c r="AS10" s="172">
        <f>Kosteninvoer!AS15</f>
        <v>0</v>
      </c>
      <c r="AT10" s="172">
        <f>Kosteninvoer!AT15</f>
        <v>0</v>
      </c>
      <c r="AU10" s="172">
        <f>Kosteninvoer!AU15</f>
        <v>0</v>
      </c>
      <c r="AV10" s="172">
        <f>Kosteninvoer!AV15</f>
        <v>0</v>
      </c>
      <c r="AW10" s="172">
        <f>Kosteninvoer!AW15</f>
        <v>0</v>
      </c>
      <c r="AX10" s="172">
        <f>Kosteninvoer!AX15</f>
        <v>0</v>
      </c>
      <c r="AY10" s="172">
        <f>Kosteninvoer!AY15</f>
        <v>0</v>
      </c>
      <c r="AZ10" s="172">
        <f>Kosteninvoer!AZ15</f>
        <v>0</v>
      </c>
      <c r="BA10" s="172">
        <f>Kosteninvoer!BA15</f>
        <v>0</v>
      </c>
      <c r="BB10" s="172">
        <f>Kosteninvoer!BB15</f>
        <v>0</v>
      </c>
      <c r="BC10" s="172">
        <f>Kosteninvoer!BC15</f>
        <v>0</v>
      </c>
      <c r="BD10" s="172">
        <f>Kosteninvoer!BD15</f>
        <v>0</v>
      </c>
      <c r="BE10" s="172">
        <f>Kosteninvoer!BE15</f>
        <v>0</v>
      </c>
      <c r="BF10" s="172">
        <f>Kosteninvoer!BF15</f>
        <v>0</v>
      </c>
      <c r="BG10" s="172">
        <f>Kosteninvoer!BG15</f>
        <v>0</v>
      </c>
      <c r="BH10" s="172">
        <f>Kosteninvoer!BH15</f>
        <v>0</v>
      </c>
      <c r="BI10" s="172">
        <f>Kosteninvoer!BI15</f>
        <v>0</v>
      </c>
      <c r="BJ10" s="172">
        <f>Kosteninvoer!BJ15</f>
        <v>0</v>
      </c>
      <c r="BK10" s="172">
        <f>Kosteninvoer!BK15</f>
        <v>0</v>
      </c>
      <c r="BL10" s="172">
        <f>Kosteninvoer!BL15</f>
        <v>0</v>
      </c>
      <c r="BM10" s="172">
        <f>Kosteninvoer!BM15</f>
        <v>0</v>
      </c>
      <c r="BN10" s="172">
        <f>Kosteninvoer!BN15</f>
        <v>0</v>
      </c>
    </row>
    <row r="11" spans="1:66" x14ac:dyDescent="0.35">
      <c r="D11" s="14"/>
      <c r="E11" s="12" t="s">
        <v>173</v>
      </c>
      <c r="G11" s="172">
        <f>Kosteninvoer!G27</f>
        <v>0</v>
      </c>
      <c r="H11" s="172">
        <f>Kosteninvoer!H27</f>
        <v>0</v>
      </c>
      <c r="I11" s="172">
        <f>Kosteninvoer!I27</f>
        <v>0</v>
      </c>
      <c r="J11" s="172">
        <f>Kosteninvoer!J27</f>
        <v>0</v>
      </c>
      <c r="K11" s="172">
        <f>Kosteninvoer!K27</f>
        <v>0</v>
      </c>
      <c r="L11" s="172">
        <f>Kosteninvoer!L27</f>
        <v>0</v>
      </c>
      <c r="M11" s="172">
        <f>Kosteninvoer!M27</f>
        <v>0</v>
      </c>
      <c r="N11" s="172">
        <f>Kosteninvoer!N27</f>
        <v>0</v>
      </c>
      <c r="O11" s="172">
        <f>Kosteninvoer!O27</f>
        <v>0</v>
      </c>
      <c r="P11" s="172">
        <v>900</v>
      </c>
      <c r="Q11" s="172">
        <f>Kosteninvoer!Q27</f>
        <v>0</v>
      </c>
      <c r="R11" s="172">
        <f>Kosteninvoer!R27</f>
        <v>0</v>
      </c>
      <c r="S11" s="172">
        <f>Kosteninvoer!S27</f>
        <v>0</v>
      </c>
      <c r="T11" s="172">
        <f>Kosteninvoer!T27</f>
        <v>0</v>
      </c>
      <c r="U11" s="172">
        <f>Kosteninvoer!U27</f>
        <v>0</v>
      </c>
      <c r="V11" s="172">
        <f>Kosteninvoer!V27</f>
        <v>0</v>
      </c>
      <c r="W11" s="172">
        <f>Kosteninvoer!W27</f>
        <v>0</v>
      </c>
      <c r="X11" s="172">
        <f>Kosteninvoer!X27</f>
        <v>0</v>
      </c>
      <c r="Y11" s="172">
        <f>Kosteninvoer!Y27</f>
        <v>0</v>
      </c>
      <c r="Z11" s="172">
        <f>Kosteninvoer!Z27</f>
        <v>0</v>
      </c>
      <c r="AA11" s="172">
        <f>Kosteninvoer!AA27</f>
        <v>0</v>
      </c>
      <c r="AB11" s="172">
        <f>Kosteninvoer!AB27</f>
        <v>0</v>
      </c>
      <c r="AC11" s="172">
        <f>Kosteninvoer!AC27</f>
        <v>0</v>
      </c>
      <c r="AD11" s="172">
        <f>Kosteninvoer!AD27</f>
        <v>0</v>
      </c>
      <c r="AE11" s="172">
        <f>Kosteninvoer!AE27</f>
        <v>0</v>
      </c>
      <c r="AF11" s="172">
        <f>Kosteninvoer!AF27</f>
        <v>0</v>
      </c>
      <c r="AG11" s="172">
        <f>Kosteninvoer!AG27</f>
        <v>0</v>
      </c>
      <c r="AH11" s="172">
        <f>Kosteninvoer!AH27</f>
        <v>0</v>
      </c>
      <c r="AI11" s="172">
        <f>Kosteninvoer!AI27</f>
        <v>0</v>
      </c>
      <c r="AJ11" s="172">
        <f>Kosteninvoer!AJ27</f>
        <v>0</v>
      </c>
      <c r="AK11" s="172">
        <f>Kosteninvoer!AK27</f>
        <v>0</v>
      </c>
      <c r="AL11" s="172">
        <f>Kosteninvoer!AL27</f>
        <v>0</v>
      </c>
      <c r="AM11" s="172">
        <f>Kosteninvoer!AM27</f>
        <v>0</v>
      </c>
      <c r="AN11" s="172">
        <f>Kosteninvoer!AN27</f>
        <v>0</v>
      </c>
      <c r="AO11" s="172">
        <f>Kosteninvoer!AO27</f>
        <v>0</v>
      </c>
      <c r="AP11" s="172">
        <f>Kosteninvoer!AP27</f>
        <v>0</v>
      </c>
      <c r="AQ11" s="172">
        <f>Kosteninvoer!AQ27</f>
        <v>0</v>
      </c>
      <c r="AR11" s="172">
        <f>Kosteninvoer!AR27</f>
        <v>0</v>
      </c>
      <c r="AS11" s="172">
        <f>Kosteninvoer!AS27</f>
        <v>0</v>
      </c>
      <c r="AT11" s="172">
        <f>Kosteninvoer!AT27</f>
        <v>0</v>
      </c>
      <c r="AU11" s="172">
        <f>Kosteninvoer!AU27</f>
        <v>0</v>
      </c>
      <c r="AV11" s="172">
        <f>Kosteninvoer!AV27</f>
        <v>0</v>
      </c>
      <c r="AW11" s="172">
        <f>Kosteninvoer!AW27</f>
        <v>0</v>
      </c>
      <c r="AX11" s="172">
        <f>Kosteninvoer!AX27</f>
        <v>0</v>
      </c>
      <c r="AY11" s="172">
        <f>Kosteninvoer!AY27</f>
        <v>0</v>
      </c>
      <c r="AZ11" s="172">
        <f>Kosteninvoer!AZ27</f>
        <v>0</v>
      </c>
      <c r="BA11" s="172">
        <f>Kosteninvoer!BA27</f>
        <v>0</v>
      </c>
      <c r="BB11" s="172">
        <f>Kosteninvoer!BB27</f>
        <v>0</v>
      </c>
      <c r="BC11" s="172">
        <f>Kosteninvoer!BC27</f>
        <v>0</v>
      </c>
      <c r="BD11" s="172">
        <f>Kosteninvoer!BD27</f>
        <v>0</v>
      </c>
      <c r="BE11" s="172">
        <f>Kosteninvoer!BE27</f>
        <v>0</v>
      </c>
      <c r="BF11" s="172">
        <f>Kosteninvoer!BF27</f>
        <v>0</v>
      </c>
      <c r="BG11" s="172">
        <f>Kosteninvoer!BG27</f>
        <v>0</v>
      </c>
      <c r="BH11" s="172">
        <f>Kosteninvoer!BH27</f>
        <v>0</v>
      </c>
      <c r="BI11" s="172">
        <f>Kosteninvoer!BI27</f>
        <v>0</v>
      </c>
      <c r="BJ11" s="172">
        <f>Kosteninvoer!BJ27</f>
        <v>0</v>
      </c>
      <c r="BK11" s="172">
        <f>Kosteninvoer!BK27</f>
        <v>0</v>
      </c>
      <c r="BL11" s="172">
        <f>Kosteninvoer!BL27</f>
        <v>0</v>
      </c>
      <c r="BM11" s="172">
        <f>Kosteninvoer!BM27</f>
        <v>0</v>
      </c>
      <c r="BN11" s="172">
        <f>Kosteninvoer!BN27</f>
        <v>0</v>
      </c>
    </row>
    <row r="12" spans="1:66" x14ac:dyDescent="0.35">
      <c r="D12" s="13"/>
      <c r="E12" s="12" t="s">
        <v>174</v>
      </c>
      <c r="G12" s="172">
        <f>Kosteninvoer!G39</f>
        <v>0</v>
      </c>
      <c r="H12" s="172">
        <f>Kosteninvoer!H39</f>
        <v>0</v>
      </c>
      <c r="I12" s="172">
        <f>Kosteninvoer!I39</f>
        <v>0</v>
      </c>
      <c r="J12" s="172">
        <f>Kosteninvoer!J39</f>
        <v>0</v>
      </c>
      <c r="K12" s="172">
        <f>Kosteninvoer!K39</f>
        <v>0</v>
      </c>
      <c r="L12" s="172">
        <f>Kosteninvoer!L39</f>
        <v>0</v>
      </c>
      <c r="M12" s="172">
        <f>Kosteninvoer!M39</f>
        <v>0</v>
      </c>
      <c r="N12" s="172">
        <f>Kosteninvoer!N39</f>
        <v>0</v>
      </c>
      <c r="O12" s="172">
        <f>Kosteninvoer!O39</f>
        <v>0</v>
      </c>
      <c r="P12" s="172">
        <f>Kosteninvoer!P39</f>
        <v>0</v>
      </c>
      <c r="Q12" s="172">
        <f>Kosteninvoer!Q39</f>
        <v>0</v>
      </c>
      <c r="R12" s="172">
        <f>Kosteninvoer!R39</f>
        <v>0</v>
      </c>
      <c r="S12" s="172">
        <f>Kosteninvoer!S39</f>
        <v>0</v>
      </c>
      <c r="T12" s="172">
        <f>Kosteninvoer!T39</f>
        <v>0</v>
      </c>
      <c r="U12" s="172">
        <f>Kosteninvoer!U39</f>
        <v>0</v>
      </c>
      <c r="V12" s="172">
        <f>Kosteninvoer!V39</f>
        <v>0</v>
      </c>
      <c r="W12" s="172">
        <f>Kosteninvoer!W39</f>
        <v>0</v>
      </c>
      <c r="X12" s="172">
        <f>Kosteninvoer!X39</f>
        <v>0</v>
      </c>
      <c r="Y12" s="172">
        <f>Kosteninvoer!Y39</f>
        <v>0</v>
      </c>
      <c r="Z12" s="172">
        <f>Kosteninvoer!Z39</f>
        <v>0</v>
      </c>
      <c r="AA12" s="172">
        <f>Kosteninvoer!AA39</f>
        <v>0</v>
      </c>
      <c r="AB12" s="172">
        <f>Kosteninvoer!AB39</f>
        <v>0</v>
      </c>
      <c r="AC12" s="172">
        <f>Kosteninvoer!AC39</f>
        <v>0</v>
      </c>
      <c r="AD12" s="172">
        <f>Kosteninvoer!AD39</f>
        <v>0</v>
      </c>
      <c r="AE12" s="172">
        <f>Kosteninvoer!AE39</f>
        <v>0</v>
      </c>
      <c r="AF12" s="172">
        <f>Kosteninvoer!AF39</f>
        <v>0</v>
      </c>
      <c r="AG12" s="172">
        <f>Kosteninvoer!AG39</f>
        <v>0</v>
      </c>
      <c r="AH12" s="172">
        <f>Kosteninvoer!AH39</f>
        <v>0</v>
      </c>
      <c r="AI12" s="172">
        <f>Kosteninvoer!AI39</f>
        <v>0</v>
      </c>
      <c r="AJ12" s="172">
        <f>Kosteninvoer!AJ39</f>
        <v>0</v>
      </c>
      <c r="AK12" s="172">
        <f>Kosteninvoer!AK39</f>
        <v>0</v>
      </c>
      <c r="AL12" s="172">
        <f>Kosteninvoer!AL39</f>
        <v>0</v>
      </c>
      <c r="AM12" s="172">
        <f>Kosteninvoer!AM39</f>
        <v>0</v>
      </c>
      <c r="AN12" s="172">
        <f>Kosteninvoer!AN39</f>
        <v>0</v>
      </c>
      <c r="AO12" s="172">
        <f>Kosteninvoer!AO39</f>
        <v>0</v>
      </c>
      <c r="AP12" s="172">
        <f>Kosteninvoer!AP39</f>
        <v>0</v>
      </c>
      <c r="AQ12" s="172">
        <f>Kosteninvoer!AQ39</f>
        <v>0</v>
      </c>
      <c r="AR12" s="172">
        <f>Kosteninvoer!AR39</f>
        <v>0</v>
      </c>
      <c r="AS12" s="172">
        <f>Kosteninvoer!AS39</f>
        <v>0</v>
      </c>
      <c r="AT12" s="172">
        <f>Kosteninvoer!AT39</f>
        <v>0</v>
      </c>
      <c r="AU12" s="172">
        <f>Kosteninvoer!AU39</f>
        <v>0</v>
      </c>
      <c r="AV12" s="172">
        <f>Kosteninvoer!AV39</f>
        <v>0</v>
      </c>
      <c r="AW12" s="172">
        <f>Kosteninvoer!AW39</f>
        <v>0</v>
      </c>
      <c r="AX12" s="172">
        <f>Kosteninvoer!AX39</f>
        <v>0</v>
      </c>
      <c r="AY12" s="172">
        <f>Kosteninvoer!AY39</f>
        <v>0</v>
      </c>
      <c r="AZ12" s="172">
        <f>Kosteninvoer!AZ39</f>
        <v>0</v>
      </c>
      <c r="BA12" s="172">
        <f>Kosteninvoer!BA39</f>
        <v>0</v>
      </c>
      <c r="BB12" s="172">
        <f>Kosteninvoer!BB39</f>
        <v>0</v>
      </c>
      <c r="BC12" s="172">
        <f>Kosteninvoer!BC39</f>
        <v>0</v>
      </c>
      <c r="BD12" s="172">
        <f>Kosteninvoer!BD39</f>
        <v>0</v>
      </c>
      <c r="BE12" s="172">
        <f>Kosteninvoer!BE39</f>
        <v>0</v>
      </c>
      <c r="BF12" s="172">
        <f>Kosteninvoer!BF39</f>
        <v>0</v>
      </c>
      <c r="BG12" s="172">
        <f>Kosteninvoer!BG39</f>
        <v>0</v>
      </c>
      <c r="BH12" s="172">
        <f>Kosteninvoer!BH39</f>
        <v>0</v>
      </c>
      <c r="BI12" s="172">
        <f>Kosteninvoer!BI39</f>
        <v>0</v>
      </c>
      <c r="BJ12" s="172">
        <f>Kosteninvoer!BJ39</f>
        <v>0</v>
      </c>
      <c r="BK12" s="172">
        <f>Kosteninvoer!BK39</f>
        <v>0</v>
      </c>
      <c r="BL12" s="172">
        <f>Kosteninvoer!BL39</f>
        <v>0</v>
      </c>
      <c r="BM12" s="172">
        <f>Kosteninvoer!BM39</f>
        <v>0</v>
      </c>
      <c r="BN12" s="172">
        <f>Kosteninvoer!BN39</f>
        <v>0</v>
      </c>
    </row>
    <row r="13" spans="1:66" x14ac:dyDescent="0.35">
      <c r="D13" s="13"/>
      <c r="E13" s="19" t="s">
        <v>175</v>
      </c>
      <c r="G13" s="172">
        <f>Kosteninvoer!G44+Kosteninvoer!$G$42*Kosteninvoer!G45</f>
        <v>0</v>
      </c>
      <c r="H13" s="172">
        <f>Kosteninvoer!H44+Kosteninvoer!$G$42*Kosteninvoer!H45</f>
        <v>0</v>
      </c>
      <c r="I13" s="172">
        <f>Kosteninvoer!I44+Kosteninvoer!$G$42*Kosteninvoer!I45</f>
        <v>0</v>
      </c>
      <c r="J13" s="172">
        <f>Kosteninvoer!J44+Kosteninvoer!$G$42*Kosteninvoer!J45</f>
        <v>0</v>
      </c>
      <c r="K13" s="172">
        <f>Kosteninvoer!K44+Kosteninvoer!$G$42*Kosteninvoer!K45</f>
        <v>0</v>
      </c>
      <c r="L13" s="172">
        <f>Kosteninvoer!L44+Kosteninvoer!$G$42*Kosteninvoer!L45</f>
        <v>0</v>
      </c>
      <c r="M13" s="172">
        <f>Kosteninvoer!M44+Kosteninvoer!$G$42*Kosteninvoer!M45</f>
        <v>0</v>
      </c>
      <c r="N13" s="172">
        <f>Kosteninvoer!N44+Kosteninvoer!$G$42*Kosteninvoer!N45</f>
        <v>0</v>
      </c>
      <c r="O13" s="172">
        <f>Kosteninvoer!O44+Kosteninvoer!$G$42*Kosteninvoer!O45</f>
        <v>0</v>
      </c>
      <c r="P13" s="172">
        <f>Kosteninvoer!P44+Kosteninvoer!$G$42*Kosteninvoer!P45</f>
        <v>0</v>
      </c>
      <c r="Q13" s="172">
        <f>Kosteninvoer!Q44+Kosteninvoer!$G$42*Kosteninvoer!Q45</f>
        <v>0</v>
      </c>
      <c r="R13" s="172">
        <f>Kosteninvoer!R44+Kosteninvoer!$G$42*Kosteninvoer!R45</f>
        <v>0</v>
      </c>
      <c r="S13" s="172">
        <f>Kosteninvoer!S44+Kosteninvoer!$G$42*Kosteninvoer!S45</f>
        <v>0</v>
      </c>
      <c r="T13" s="172">
        <f>Kosteninvoer!T44+Kosteninvoer!$G$42*Kosteninvoer!T45</f>
        <v>0</v>
      </c>
      <c r="U13" s="172">
        <f>Kosteninvoer!U44+Kosteninvoer!$G$42*Kosteninvoer!U45</f>
        <v>0</v>
      </c>
      <c r="V13" s="172">
        <f>Kosteninvoer!V44+Kosteninvoer!$G$42*Kosteninvoer!V45</f>
        <v>0</v>
      </c>
      <c r="W13" s="172">
        <f>Kosteninvoer!W44+Kosteninvoer!$G$42*Kosteninvoer!W45</f>
        <v>0</v>
      </c>
      <c r="X13" s="172">
        <f>Kosteninvoer!X44+Kosteninvoer!$G$42*Kosteninvoer!X45</f>
        <v>0</v>
      </c>
      <c r="Y13" s="172">
        <f>Kosteninvoer!Y44+Kosteninvoer!$G$42*Kosteninvoer!Y45</f>
        <v>0</v>
      </c>
      <c r="Z13" s="172">
        <f>Kosteninvoer!Z44+Kosteninvoer!$G$42*Kosteninvoer!Z45</f>
        <v>0</v>
      </c>
      <c r="AA13" s="172">
        <f>Kosteninvoer!AA44+Kosteninvoer!$G$42*Kosteninvoer!AA45</f>
        <v>0</v>
      </c>
      <c r="AB13" s="172">
        <f>Kosteninvoer!AB44+Kosteninvoer!$G$42*Kosteninvoer!AB45</f>
        <v>0</v>
      </c>
      <c r="AC13" s="172">
        <f>Kosteninvoer!AC44+Kosteninvoer!$G$42*Kosteninvoer!AC45</f>
        <v>0</v>
      </c>
      <c r="AD13" s="172">
        <f>Kosteninvoer!AD44+Kosteninvoer!$G$42*Kosteninvoer!AD45</f>
        <v>0</v>
      </c>
      <c r="AE13" s="172">
        <f>Kosteninvoer!AE44+Kosteninvoer!$G$42*Kosteninvoer!AE45</f>
        <v>0</v>
      </c>
      <c r="AF13" s="172">
        <f>Kosteninvoer!AF44+Kosteninvoer!$G$42*Kosteninvoer!AF45</f>
        <v>0</v>
      </c>
      <c r="AG13" s="172">
        <f>Kosteninvoer!AG44+Kosteninvoer!$G$42*Kosteninvoer!AG45</f>
        <v>0</v>
      </c>
      <c r="AH13" s="172">
        <f>Kosteninvoer!AH44+Kosteninvoer!$G$42*Kosteninvoer!AH45</f>
        <v>0</v>
      </c>
      <c r="AI13" s="172">
        <f>Kosteninvoer!AI44+Kosteninvoer!$G$42*Kosteninvoer!AI45</f>
        <v>0</v>
      </c>
      <c r="AJ13" s="172">
        <f>Kosteninvoer!AJ44+Kosteninvoer!$G$42*Kosteninvoer!AJ45</f>
        <v>0</v>
      </c>
      <c r="AK13" s="172">
        <f>Kosteninvoer!AK44+Kosteninvoer!$G$42*Kosteninvoer!AK45</f>
        <v>0</v>
      </c>
      <c r="AL13" s="172">
        <f>Kosteninvoer!AL44+Kosteninvoer!$G$42*Kosteninvoer!AL45</f>
        <v>0</v>
      </c>
      <c r="AM13" s="172">
        <f>Kosteninvoer!AM44+Kosteninvoer!$G$42*Kosteninvoer!AM45</f>
        <v>0</v>
      </c>
      <c r="AN13" s="172">
        <f>Kosteninvoer!AN44+Kosteninvoer!$G$42*Kosteninvoer!AN45</f>
        <v>0</v>
      </c>
      <c r="AO13" s="172">
        <f>Kosteninvoer!AO44+Kosteninvoer!$G$42*Kosteninvoer!AO45</f>
        <v>0</v>
      </c>
      <c r="AP13" s="172">
        <f>Kosteninvoer!AP44+Kosteninvoer!$G$42*Kosteninvoer!AP45</f>
        <v>0</v>
      </c>
      <c r="AQ13" s="172">
        <f>Kosteninvoer!AQ44+Kosteninvoer!$G$42*Kosteninvoer!AQ45</f>
        <v>0</v>
      </c>
      <c r="AR13" s="172">
        <f>Kosteninvoer!AR44+Kosteninvoer!$G$42*Kosteninvoer!AR45</f>
        <v>0</v>
      </c>
      <c r="AS13" s="172">
        <f>Kosteninvoer!AS44+Kosteninvoer!$G$42*Kosteninvoer!AS45</f>
        <v>0</v>
      </c>
      <c r="AT13" s="172">
        <f>Kosteninvoer!AT44+Kosteninvoer!$G$42*Kosteninvoer!AT45</f>
        <v>0</v>
      </c>
      <c r="AU13" s="172">
        <f>Kosteninvoer!AU44+Kosteninvoer!$G$42*Kosteninvoer!AU45</f>
        <v>0</v>
      </c>
      <c r="AV13" s="172">
        <f>Kosteninvoer!AV44+Kosteninvoer!$G$42*Kosteninvoer!AV45</f>
        <v>0</v>
      </c>
      <c r="AW13" s="172">
        <f>Kosteninvoer!AW44+Kosteninvoer!$G$42*Kosteninvoer!AW45</f>
        <v>0</v>
      </c>
      <c r="AX13" s="172">
        <f>Kosteninvoer!AX44+Kosteninvoer!$G$42*Kosteninvoer!AX45</f>
        <v>0</v>
      </c>
      <c r="AY13" s="172">
        <f>Kosteninvoer!AY44+Kosteninvoer!$G$42*Kosteninvoer!AY45</f>
        <v>0</v>
      </c>
      <c r="AZ13" s="172">
        <f>Kosteninvoer!AZ44+Kosteninvoer!$G$42*Kosteninvoer!AZ45</f>
        <v>0</v>
      </c>
      <c r="BA13" s="172">
        <f>Kosteninvoer!BA44+Kosteninvoer!$G$42*Kosteninvoer!BA45</f>
        <v>0</v>
      </c>
      <c r="BB13" s="172">
        <f>Kosteninvoer!BB44+Kosteninvoer!$G$42*Kosteninvoer!BB45</f>
        <v>0</v>
      </c>
      <c r="BC13" s="172">
        <f>Kosteninvoer!BC44+Kosteninvoer!$G$42*Kosteninvoer!BC45</f>
        <v>0</v>
      </c>
      <c r="BD13" s="172">
        <f>Kosteninvoer!BD44+Kosteninvoer!$G$42*Kosteninvoer!BD45</f>
        <v>0</v>
      </c>
      <c r="BE13" s="172">
        <f>Kosteninvoer!BE44+Kosteninvoer!$G$42*Kosteninvoer!BE45</f>
        <v>0</v>
      </c>
      <c r="BF13" s="172">
        <f>Kosteninvoer!BF44+Kosteninvoer!$G$42*Kosteninvoer!BF45</f>
        <v>0</v>
      </c>
      <c r="BG13" s="172">
        <f>Kosteninvoer!BG44+Kosteninvoer!$G$42*Kosteninvoer!BG45</f>
        <v>0</v>
      </c>
      <c r="BH13" s="172">
        <f>Kosteninvoer!BH44+Kosteninvoer!$G$42*Kosteninvoer!BH45</f>
        <v>0</v>
      </c>
      <c r="BI13" s="172">
        <f>Kosteninvoer!BI44+Kosteninvoer!$G$42*Kosteninvoer!BI45</f>
        <v>0</v>
      </c>
      <c r="BJ13" s="172">
        <f>Kosteninvoer!BJ44+Kosteninvoer!$G$42*Kosteninvoer!BJ45</f>
        <v>0</v>
      </c>
      <c r="BK13" s="172">
        <f>Kosteninvoer!BK44+Kosteninvoer!$G$42*Kosteninvoer!BK45</f>
        <v>0</v>
      </c>
      <c r="BL13" s="172">
        <f>Kosteninvoer!BL44+Kosteninvoer!$G$42*Kosteninvoer!BL45</f>
        <v>0</v>
      </c>
      <c r="BM13" s="172">
        <f>Kosteninvoer!BM44+Kosteninvoer!$G$42*Kosteninvoer!BM45</f>
        <v>0</v>
      </c>
      <c r="BN13" s="172">
        <f>Kosteninvoer!BN44+Kosteninvoer!$G$42*Kosteninvoer!BN45</f>
        <v>0</v>
      </c>
    </row>
    <row r="14" spans="1:66" x14ac:dyDescent="0.35">
      <c r="D14" s="13"/>
      <c r="E14" s="19" t="s">
        <v>176</v>
      </c>
      <c r="G14" s="172">
        <f>Kosteninvoer!G46+Kosteninvoer!$G$42*Kosteninvoer!G47</f>
        <v>0</v>
      </c>
      <c r="H14" s="172">
        <f>Kosteninvoer!H46+Kosteninvoer!$G$42*Kosteninvoer!H47</f>
        <v>0</v>
      </c>
      <c r="I14" s="172">
        <f>Kosteninvoer!I46+Kosteninvoer!$G$42*Kosteninvoer!I47</f>
        <v>0</v>
      </c>
      <c r="J14" s="172">
        <f>Kosteninvoer!J46+Kosteninvoer!$G$42*Kosteninvoer!J47</f>
        <v>0</v>
      </c>
      <c r="K14" s="172">
        <f>Kosteninvoer!K46+Kosteninvoer!$G$42*Kosteninvoer!K47</f>
        <v>0</v>
      </c>
      <c r="L14" s="172">
        <f>Kosteninvoer!L46+Kosteninvoer!$G$42*Kosteninvoer!L47</f>
        <v>0</v>
      </c>
      <c r="M14" s="172">
        <f>Kosteninvoer!M46+Kosteninvoer!$G$42*Kosteninvoer!M47</f>
        <v>0</v>
      </c>
      <c r="N14" s="172">
        <f>Kosteninvoer!N46+Kosteninvoer!$G$42*Kosteninvoer!N47</f>
        <v>0</v>
      </c>
      <c r="O14" s="172">
        <f>Kosteninvoer!O46+Kosteninvoer!$G$42*Kosteninvoer!O47</f>
        <v>0</v>
      </c>
      <c r="P14" s="172">
        <f>Kosteninvoer!P46+Kosteninvoer!$G$42*Kosteninvoer!P47</f>
        <v>0</v>
      </c>
      <c r="Q14" s="172">
        <f>Kosteninvoer!Q46+Kosteninvoer!$G$42*Kosteninvoer!Q47</f>
        <v>0</v>
      </c>
      <c r="R14" s="172">
        <f>Kosteninvoer!R46+Kosteninvoer!$G$42*Kosteninvoer!R47</f>
        <v>0</v>
      </c>
      <c r="S14" s="172">
        <f>Kosteninvoer!S46+Kosteninvoer!$G$42*Kosteninvoer!S47</f>
        <v>0</v>
      </c>
      <c r="T14" s="172">
        <f>Kosteninvoer!T46+Kosteninvoer!$G$42*Kosteninvoer!T47</f>
        <v>0</v>
      </c>
      <c r="U14" s="172">
        <f>Kosteninvoer!U46+Kosteninvoer!$G$42*Kosteninvoer!U47</f>
        <v>0</v>
      </c>
      <c r="V14" s="172">
        <f>Kosteninvoer!V46+Kosteninvoer!$G$42*Kosteninvoer!V47</f>
        <v>0</v>
      </c>
      <c r="W14" s="172">
        <f>Kosteninvoer!W46+Kosteninvoer!$G$42*Kosteninvoer!W47</f>
        <v>0</v>
      </c>
      <c r="X14" s="172">
        <f>Kosteninvoer!X46+Kosteninvoer!$G$42*Kosteninvoer!X47</f>
        <v>0</v>
      </c>
      <c r="Y14" s="172">
        <f>Kosteninvoer!Y46+Kosteninvoer!$G$42*Kosteninvoer!Y47</f>
        <v>0</v>
      </c>
      <c r="Z14" s="172">
        <f>Kosteninvoer!Z46+Kosteninvoer!$G$42*Kosteninvoer!Z47</f>
        <v>0</v>
      </c>
      <c r="AA14" s="172">
        <f>Kosteninvoer!AA46+Kosteninvoer!$G$42*Kosteninvoer!AA47</f>
        <v>0</v>
      </c>
      <c r="AB14" s="172">
        <f>Kosteninvoer!AB46+Kosteninvoer!$G$42*Kosteninvoer!AB47</f>
        <v>0</v>
      </c>
      <c r="AC14" s="172">
        <f>Kosteninvoer!AC46+Kosteninvoer!$G$42*Kosteninvoer!AC47</f>
        <v>0</v>
      </c>
      <c r="AD14" s="172">
        <f>Kosteninvoer!AD46+Kosteninvoer!$G$42*Kosteninvoer!AD47</f>
        <v>0</v>
      </c>
      <c r="AE14" s="172">
        <f>Kosteninvoer!AE46+Kosteninvoer!$G$42*Kosteninvoer!AE47</f>
        <v>0</v>
      </c>
      <c r="AF14" s="172">
        <f>Kosteninvoer!AF46+Kosteninvoer!$G$42*Kosteninvoer!AF47</f>
        <v>0</v>
      </c>
      <c r="AG14" s="172">
        <f>Kosteninvoer!AG46+Kosteninvoer!$G$42*Kosteninvoer!AG47</f>
        <v>0</v>
      </c>
      <c r="AH14" s="172">
        <f>Kosteninvoer!AH46+Kosteninvoer!$G$42*Kosteninvoer!AH47</f>
        <v>0</v>
      </c>
      <c r="AI14" s="172">
        <f>Kosteninvoer!AI46+Kosteninvoer!$G$42*Kosteninvoer!AI47</f>
        <v>0</v>
      </c>
      <c r="AJ14" s="172">
        <f>Kosteninvoer!AJ46+Kosteninvoer!$G$42*Kosteninvoer!AJ47</f>
        <v>0</v>
      </c>
      <c r="AK14" s="172">
        <f>Kosteninvoer!AK46+Kosteninvoer!$G$42*Kosteninvoer!AK47</f>
        <v>0</v>
      </c>
      <c r="AL14" s="172">
        <f>Kosteninvoer!AL46+Kosteninvoer!$G$42*Kosteninvoer!AL47</f>
        <v>0</v>
      </c>
      <c r="AM14" s="172">
        <f>Kosteninvoer!AM46+Kosteninvoer!$G$42*Kosteninvoer!AM47</f>
        <v>0</v>
      </c>
      <c r="AN14" s="172">
        <f>Kosteninvoer!AN46+Kosteninvoer!$G$42*Kosteninvoer!AN47</f>
        <v>0</v>
      </c>
      <c r="AO14" s="172">
        <f>Kosteninvoer!AO46+Kosteninvoer!$G$42*Kosteninvoer!AO47</f>
        <v>0</v>
      </c>
      <c r="AP14" s="172">
        <f>Kosteninvoer!AP46+Kosteninvoer!$G$42*Kosteninvoer!AP47</f>
        <v>0</v>
      </c>
      <c r="AQ14" s="172">
        <f>Kosteninvoer!AQ46+Kosteninvoer!$G$42*Kosteninvoer!AQ47</f>
        <v>0</v>
      </c>
      <c r="AR14" s="172">
        <f>Kosteninvoer!AR46+Kosteninvoer!$G$42*Kosteninvoer!AR47</f>
        <v>0</v>
      </c>
      <c r="AS14" s="172">
        <f>Kosteninvoer!AS46+Kosteninvoer!$G$42*Kosteninvoer!AS47</f>
        <v>0</v>
      </c>
      <c r="AT14" s="172">
        <f>Kosteninvoer!AT46+Kosteninvoer!$G$42*Kosteninvoer!AT47</f>
        <v>0</v>
      </c>
      <c r="AU14" s="172">
        <f>Kosteninvoer!AU46+Kosteninvoer!$G$42*Kosteninvoer!AU47</f>
        <v>0</v>
      </c>
      <c r="AV14" s="172">
        <f>Kosteninvoer!AV46+Kosteninvoer!$G$42*Kosteninvoer!AV47</f>
        <v>0</v>
      </c>
      <c r="AW14" s="172">
        <f>Kosteninvoer!AW46+Kosteninvoer!$G$42*Kosteninvoer!AW47</f>
        <v>0</v>
      </c>
      <c r="AX14" s="172">
        <f>Kosteninvoer!AX46+Kosteninvoer!$G$42*Kosteninvoer!AX47</f>
        <v>0</v>
      </c>
      <c r="AY14" s="172">
        <f>Kosteninvoer!AY46+Kosteninvoer!$G$42*Kosteninvoer!AY47</f>
        <v>0</v>
      </c>
      <c r="AZ14" s="172">
        <f>Kosteninvoer!AZ46+Kosteninvoer!$G$42*Kosteninvoer!AZ47</f>
        <v>0</v>
      </c>
      <c r="BA14" s="172">
        <f>Kosteninvoer!BA46+Kosteninvoer!$G$42*Kosteninvoer!BA47</f>
        <v>0</v>
      </c>
      <c r="BB14" s="172">
        <f>Kosteninvoer!BB46+Kosteninvoer!$G$42*Kosteninvoer!BB47</f>
        <v>0</v>
      </c>
      <c r="BC14" s="172">
        <f>Kosteninvoer!BC46+Kosteninvoer!$G$42*Kosteninvoer!BC47</f>
        <v>0</v>
      </c>
      <c r="BD14" s="172">
        <f>Kosteninvoer!BD46+Kosteninvoer!$G$42*Kosteninvoer!BD47</f>
        <v>0</v>
      </c>
      <c r="BE14" s="172">
        <f>Kosteninvoer!BE46+Kosteninvoer!$G$42*Kosteninvoer!BE47</f>
        <v>0</v>
      </c>
      <c r="BF14" s="172">
        <f>Kosteninvoer!BF46+Kosteninvoer!$G$42*Kosteninvoer!BF47</f>
        <v>0</v>
      </c>
      <c r="BG14" s="172">
        <f>Kosteninvoer!BG46+Kosteninvoer!$G$42*Kosteninvoer!BG47</f>
        <v>0</v>
      </c>
      <c r="BH14" s="172">
        <f>Kosteninvoer!BH46+Kosteninvoer!$G$42*Kosteninvoer!BH47</f>
        <v>0</v>
      </c>
      <c r="BI14" s="172">
        <f>Kosteninvoer!BI46+Kosteninvoer!$G$42*Kosteninvoer!BI47</f>
        <v>0</v>
      </c>
      <c r="BJ14" s="172">
        <f>Kosteninvoer!BJ46+Kosteninvoer!$G$42*Kosteninvoer!BJ47</f>
        <v>0</v>
      </c>
      <c r="BK14" s="172">
        <f>Kosteninvoer!BK46+Kosteninvoer!$G$42*Kosteninvoer!BK47</f>
        <v>0</v>
      </c>
      <c r="BL14" s="172">
        <f>Kosteninvoer!BL46+Kosteninvoer!$G$42*Kosteninvoer!BL47</f>
        <v>0</v>
      </c>
      <c r="BM14" s="172">
        <f>Kosteninvoer!BM46+Kosteninvoer!$G$42*Kosteninvoer!BM47</f>
        <v>0</v>
      </c>
      <c r="BN14" s="172">
        <f>Kosteninvoer!BN46+Kosteninvoer!$G$42*Kosteninvoer!BN47</f>
        <v>0</v>
      </c>
    </row>
    <row r="15" spans="1:66" ht="29" x14ac:dyDescent="0.35">
      <c r="D15" s="13"/>
      <c r="E15" s="24" t="s">
        <v>177</v>
      </c>
      <c r="G15" s="172">
        <f>Kosteninvoer!G51</f>
        <v>13000000</v>
      </c>
      <c r="H15" s="172">
        <f>Kosteninvoer!H51</f>
        <v>0</v>
      </c>
      <c r="I15" s="172">
        <f>Kosteninvoer!I51</f>
        <v>0</v>
      </c>
      <c r="J15" s="172">
        <f>Kosteninvoer!J51</f>
        <v>0</v>
      </c>
      <c r="K15" s="172">
        <f>Kosteninvoer!K51</f>
        <v>0</v>
      </c>
      <c r="L15" s="172">
        <f>Kosteninvoer!L51</f>
        <v>0</v>
      </c>
      <c r="M15" s="172">
        <f>Kosteninvoer!M51</f>
        <v>0</v>
      </c>
      <c r="N15" s="172">
        <f>Kosteninvoer!N51</f>
        <v>0</v>
      </c>
      <c r="O15" s="172">
        <f>Kosteninvoer!O51</f>
        <v>0</v>
      </c>
      <c r="P15" s="172">
        <f>Kosteninvoer!P51</f>
        <v>0</v>
      </c>
      <c r="Q15" s="172">
        <f>Kosteninvoer!Q51</f>
        <v>0</v>
      </c>
      <c r="R15" s="172">
        <f>Kosteninvoer!R51</f>
        <v>0</v>
      </c>
      <c r="S15" s="172">
        <f>Kosteninvoer!S51</f>
        <v>0</v>
      </c>
      <c r="T15" s="172">
        <f>Kosteninvoer!T51</f>
        <v>0</v>
      </c>
      <c r="U15" s="172">
        <f>Kosteninvoer!U51</f>
        <v>0</v>
      </c>
      <c r="V15" s="172">
        <f>Kosteninvoer!V51</f>
        <v>2500000</v>
      </c>
      <c r="W15" s="172">
        <f>Kosteninvoer!W51</f>
        <v>0</v>
      </c>
      <c r="X15" s="172">
        <f>Kosteninvoer!X51</f>
        <v>0</v>
      </c>
      <c r="Y15" s="172">
        <f>Kosteninvoer!Y51</f>
        <v>0</v>
      </c>
      <c r="Z15" s="172">
        <f>Kosteninvoer!Z51</f>
        <v>0</v>
      </c>
      <c r="AA15" s="172">
        <f>Kosteninvoer!AA51</f>
        <v>0</v>
      </c>
      <c r="AB15" s="172">
        <f>Kosteninvoer!AB51</f>
        <v>0</v>
      </c>
      <c r="AC15" s="172">
        <f>Kosteninvoer!AC51</f>
        <v>0</v>
      </c>
      <c r="AD15" s="172">
        <f>Kosteninvoer!AD51</f>
        <v>0</v>
      </c>
      <c r="AE15" s="172">
        <f>Kosteninvoer!AE51</f>
        <v>0</v>
      </c>
      <c r="AF15" s="172">
        <f>Kosteninvoer!AF51</f>
        <v>0</v>
      </c>
      <c r="AG15" s="172">
        <f>Kosteninvoer!AG51</f>
        <v>0</v>
      </c>
      <c r="AH15" s="172">
        <f>Kosteninvoer!AH51</f>
        <v>0</v>
      </c>
      <c r="AI15" s="172">
        <f>Kosteninvoer!AI51</f>
        <v>0</v>
      </c>
      <c r="AJ15" s="172">
        <f>Kosteninvoer!AJ51</f>
        <v>0</v>
      </c>
      <c r="AK15" s="172">
        <f>Kosteninvoer!AK51</f>
        <v>0</v>
      </c>
      <c r="AL15" s="172">
        <f>Kosteninvoer!AL51</f>
        <v>0</v>
      </c>
      <c r="AM15" s="172">
        <f>Kosteninvoer!AM51</f>
        <v>0</v>
      </c>
      <c r="AN15" s="172">
        <f>Kosteninvoer!AN51</f>
        <v>0</v>
      </c>
      <c r="AO15" s="172">
        <f>Kosteninvoer!AO51</f>
        <v>0</v>
      </c>
      <c r="AP15" s="172">
        <f>Kosteninvoer!AP51</f>
        <v>0</v>
      </c>
      <c r="AQ15" s="172">
        <f>Kosteninvoer!AQ51</f>
        <v>0</v>
      </c>
      <c r="AR15" s="172">
        <f>Kosteninvoer!AR51</f>
        <v>0</v>
      </c>
      <c r="AS15" s="172">
        <f>Kosteninvoer!AS51</f>
        <v>0</v>
      </c>
      <c r="AT15" s="172">
        <f>Kosteninvoer!AT51</f>
        <v>0</v>
      </c>
      <c r="AU15" s="172">
        <f>Kosteninvoer!AU51</f>
        <v>0</v>
      </c>
      <c r="AV15" s="172">
        <f>Kosteninvoer!AV51</f>
        <v>0</v>
      </c>
      <c r="AW15" s="172">
        <f>Kosteninvoer!AW51</f>
        <v>0</v>
      </c>
      <c r="AX15" s="172">
        <f>Kosteninvoer!AX51</f>
        <v>0</v>
      </c>
      <c r="AY15" s="172">
        <f>Kosteninvoer!AY51</f>
        <v>0</v>
      </c>
      <c r="AZ15" s="172">
        <f>Kosteninvoer!AZ51</f>
        <v>0</v>
      </c>
      <c r="BA15" s="172">
        <f>Kosteninvoer!BA51</f>
        <v>0</v>
      </c>
      <c r="BB15" s="172">
        <f>Kosteninvoer!BB51</f>
        <v>0</v>
      </c>
      <c r="BC15" s="172">
        <f>Kosteninvoer!BC51</f>
        <v>0</v>
      </c>
      <c r="BD15" s="172">
        <f>Kosteninvoer!BD51</f>
        <v>0</v>
      </c>
      <c r="BE15" s="172">
        <f>Kosteninvoer!BE51</f>
        <v>0</v>
      </c>
      <c r="BF15" s="172">
        <f>Kosteninvoer!BF51</f>
        <v>0</v>
      </c>
      <c r="BG15" s="172">
        <f>Kosteninvoer!BG51</f>
        <v>0</v>
      </c>
      <c r="BH15" s="172">
        <f>Kosteninvoer!BH51</f>
        <v>0</v>
      </c>
      <c r="BI15" s="172">
        <f>Kosteninvoer!BI51</f>
        <v>0</v>
      </c>
      <c r="BJ15" s="172">
        <f>Kosteninvoer!BJ51</f>
        <v>0</v>
      </c>
      <c r="BK15" s="172">
        <f>Kosteninvoer!BK51</f>
        <v>0</v>
      </c>
      <c r="BL15" s="172">
        <f>Kosteninvoer!BL51</f>
        <v>0</v>
      </c>
      <c r="BM15" s="172">
        <f>Kosteninvoer!BM51</f>
        <v>0</v>
      </c>
      <c r="BN15" s="172">
        <f>Kosteninvoer!BN51</f>
        <v>0</v>
      </c>
    </row>
    <row r="16" spans="1:66" ht="29" x14ac:dyDescent="0.35">
      <c r="D16" s="13"/>
      <c r="E16" s="24" t="s">
        <v>178</v>
      </c>
      <c r="G16" s="172">
        <f>Kosteninvoer!G52</f>
        <v>0</v>
      </c>
      <c r="H16" s="172">
        <f>Kosteninvoer!H52</f>
        <v>0</v>
      </c>
      <c r="I16" s="172">
        <f>Kosteninvoer!I52</f>
        <v>0</v>
      </c>
      <c r="J16" s="172">
        <f>Kosteninvoer!J52</f>
        <v>0</v>
      </c>
      <c r="K16" s="172">
        <f>Kosteninvoer!K52</f>
        <v>0</v>
      </c>
      <c r="L16" s="172">
        <f>Kosteninvoer!L52</f>
        <v>0</v>
      </c>
      <c r="M16" s="172">
        <f>Kosteninvoer!M52</f>
        <v>0</v>
      </c>
      <c r="N16" s="172">
        <f>Kosteninvoer!N52</f>
        <v>0</v>
      </c>
      <c r="O16" s="172">
        <f>Kosteninvoer!O52</f>
        <v>0</v>
      </c>
      <c r="P16" s="172">
        <f>Kosteninvoer!P52</f>
        <v>0</v>
      </c>
      <c r="Q16" s="172">
        <f>Kosteninvoer!Q52</f>
        <v>0</v>
      </c>
      <c r="R16" s="172">
        <f>Kosteninvoer!R52</f>
        <v>0</v>
      </c>
      <c r="S16" s="172">
        <f>Kosteninvoer!S52</f>
        <v>0</v>
      </c>
      <c r="T16" s="172">
        <f>Kosteninvoer!T52</f>
        <v>0</v>
      </c>
      <c r="U16" s="172">
        <f>Kosteninvoer!U52</f>
        <v>0</v>
      </c>
      <c r="V16" s="172">
        <f>Kosteninvoer!V52</f>
        <v>0</v>
      </c>
      <c r="W16" s="172">
        <f>Kosteninvoer!W52</f>
        <v>0</v>
      </c>
      <c r="X16" s="172">
        <f>Kosteninvoer!X52</f>
        <v>0</v>
      </c>
      <c r="Y16" s="172">
        <f>Kosteninvoer!Y52</f>
        <v>0</v>
      </c>
      <c r="Z16" s="172">
        <f>Kosteninvoer!Z52</f>
        <v>0</v>
      </c>
      <c r="AA16" s="172">
        <f>Kosteninvoer!AA52</f>
        <v>0</v>
      </c>
      <c r="AB16" s="172">
        <f>Kosteninvoer!AB52</f>
        <v>0</v>
      </c>
      <c r="AC16" s="172">
        <f>Kosteninvoer!AC52</f>
        <v>0</v>
      </c>
      <c r="AD16" s="172">
        <f>Kosteninvoer!AD52</f>
        <v>0</v>
      </c>
      <c r="AE16" s="172">
        <f>Kosteninvoer!AE52</f>
        <v>0</v>
      </c>
      <c r="AF16" s="172">
        <f>Kosteninvoer!AF52</f>
        <v>0</v>
      </c>
      <c r="AG16" s="172">
        <f>Kosteninvoer!AG52</f>
        <v>0</v>
      </c>
      <c r="AH16" s="172">
        <f>Kosteninvoer!AH52</f>
        <v>0</v>
      </c>
      <c r="AI16" s="172">
        <f>Kosteninvoer!AI52</f>
        <v>0</v>
      </c>
      <c r="AJ16" s="172">
        <f>Kosteninvoer!AJ52</f>
        <v>0</v>
      </c>
      <c r="AK16" s="172">
        <f>Kosteninvoer!AK52</f>
        <v>0</v>
      </c>
      <c r="AL16" s="172">
        <f>Kosteninvoer!AL52</f>
        <v>0</v>
      </c>
      <c r="AM16" s="172">
        <f>Kosteninvoer!AM52</f>
        <v>0</v>
      </c>
      <c r="AN16" s="172">
        <f>Kosteninvoer!AN52</f>
        <v>0</v>
      </c>
      <c r="AO16" s="172">
        <f>Kosteninvoer!AO52</f>
        <v>0</v>
      </c>
      <c r="AP16" s="172">
        <f>Kosteninvoer!AP52</f>
        <v>0</v>
      </c>
      <c r="AQ16" s="172">
        <f>Kosteninvoer!AQ52</f>
        <v>0</v>
      </c>
      <c r="AR16" s="172">
        <f>Kosteninvoer!AR52</f>
        <v>0</v>
      </c>
      <c r="AS16" s="172">
        <f>Kosteninvoer!AS52</f>
        <v>0</v>
      </c>
      <c r="AT16" s="172">
        <f>Kosteninvoer!AT52</f>
        <v>0</v>
      </c>
      <c r="AU16" s="172">
        <f>Kosteninvoer!AU52</f>
        <v>0</v>
      </c>
      <c r="AV16" s="172">
        <f>Kosteninvoer!AV52</f>
        <v>0</v>
      </c>
      <c r="AW16" s="172">
        <f>Kosteninvoer!AW52</f>
        <v>0</v>
      </c>
      <c r="AX16" s="172">
        <f>Kosteninvoer!AX52</f>
        <v>0</v>
      </c>
      <c r="AY16" s="172">
        <f>Kosteninvoer!AY52</f>
        <v>0</v>
      </c>
      <c r="AZ16" s="172">
        <f>Kosteninvoer!AZ52</f>
        <v>0</v>
      </c>
      <c r="BA16" s="172">
        <f>Kosteninvoer!BA52</f>
        <v>0</v>
      </c>
      <c r="BB16" s="172">
        <f>Kosteninvoer!BB52</f>
        <v>0</v>
      </c>
      <c r="BC16" s="172">
        <f>Kosteninvoer!BC52</f>
        <v>0</v>
      </c>
      <c r="BD16" s="172">
        <f>Kosteninvoer!BD52</f>
        <v>0</v>
      </c>
      <c r="BE16" s="172">
        <f>Kosteninvoer!BE52</f>
        <v>0</v>
      </c>
      <c r="BF16" s="172">
        <f>Kosteninvoer!BF52</f>
        <v>0</v>
      </c>
      <c r="BG16" s="172">
        <f>Kosteninvoer!BG52</f>
        <v>0</v>
      </c>
      <c r="BH16" s="172">
        <f>Kosteninvoer!BH52</f>
        <v>0</v>
      </c>
      <c r="BI16" s="172">
        <f>Kosteninvoer!BI52</f>
        <v>0</v>
      </c>
      <c r="BJ16" s="172">
        <f>Kosteninvoer!BJ52</f>
        <v>0</v>
      </c>
      <c r="BK16" s="172">
        <f>Kosteninvoer!BK52</f>
        <v>0</v>
      </c>
      <c r="BL16" s="172">
        <f>Kosteninvoer!BL52</f>
        <v>0</v>
      </c>
      <c r="BM16" s="172">
        <f>Kosteninvoer!BM52</f>
        <v>0</v>
      </c>
      <c r="BN16" s="172">
        <f>Kosteninvoer!BN52</f>
        <v>0</v>
      </c>
    </row>
    <row r="17" spans="2:66" x14ac:dyDescent="0.35">
      <c r="D17" s="13"/>
      <c r="E17" s="19" t="s">
        <v>179</v>
      </c>
      <c r="G17" s="172">
        <f>Kosteninvoer!G54</f>
        <v>0</v>
      </c>
      <c r="H17" s="172">
        <f>Kosteninvoer!H54</f>
        <v>0</v>
      </c>
      <c r="I17" s="172">
        <f>Kosteninvoer!I54</f>
        <v>0</v>
      </c>
      <c r="J17" s="172">
        <f>Kosteninvoer!J54</f>
        <v>0</v>
      </c>
      <c r="K17" s="172">
        <f>Kosteninvoer!K54</f>
        <v>0</v>
      </c>
      <c r="L17" s="172">
        <f>Kosteninvoer!L54</f>
        <v>0</v>
      </c>
      <c r="M17" s="172">
        <f>Kosteninvoer!M54</f>
        <v>0</v>
      </c>
      <c r="N17" s="172">
        <f>Kosteninvoer!N54</f>
        <v>0</v>
      </c>
      <c r="O17" s="172">
        <f>Kosteninvoer!O54</f>
        <v>0</v>
      </c>
      <c r="P17" s="172">
        <f>Kosteninvoer!P54</f>
        <v>0</v>
      </c>
      <c r="Q17" s="172">
        <f>Kosteninvoer!Q54</f>
        <v>0</v>
      </c>
      <c r="R17" s="172">
        <f>Kosteninvoer!R54</f>
        <v>0</v>
      </c>
      <c r="S17" s="172">
        <f>Kosteninvoer!S54</f>
        <v>0</v>
      </c>
      <c r="T17" s="172">
        <f>Kosteninvoer!T54</f>
        <v>0</v>
      </c>
      <c r="U17" s="172">
        <f>Kosteninvoer!U54</f>
        <v>0</v>
      </c>
      <c r="V17" s="172">
        <f>Kosteninvoer!V54</f>
        <v>0</v>
      </c>
      <c r="W17" s="172">
        <f>Kosteninvoer!W54</f>
        <v>0</v>
      </c>
      <c r="X17" s="172">
        <f>Kosteninvoer!X54</f>
        <v>0</v>
      </c>
      <c r="Y17" s="172">
        <f>Kosteninvoer!Y54</f>
        <v>0</v>
      </c>
      <c r="Z17" s="172">
        <f>Kosteninvoer!Z54</f>
        <v>0</v>
      </c>
      <c r="AA17" s="172">
        <f>Kosteninvoer!AA54</f>
        <v>0</v>
      </c>
      <c r="AB17" s="172">
        <f>Kosteninvoer!AB54</f>
        <v>0</v>
      </c>
      <c r="AC17" s="172">
        <f>Kosteninvoer!AC54</f>
        <v>0</v>
      </c>
      <c r="AD17" s="172">
        <f>Kosteninvoer!AD54</f>
        <v>0</v>
      </c>
      <c r="AE17" s="172">
        <f>Kosteninvoer!AE54</f>
        <v>0</v>
      </c>
      <c r="AF17" s="172">
        <f>Kosteninvoer!AF54</f>
        <v>0</v>
      </c>
      <c r="AG17" s="172">
        <f>Kosteninvoer!AG54</f>
        <v>0</v>
      </c>
      <c r="AH17" s="172">
        <f>Kosteninvoer!AH54</f>
        <v>0</v>
      </c>
      <c r="AI17" s="172">
        <f>Kosteninvoer!AI54</f>
        <v>0</v>
      </c>
      <c r="AJ17" s="172">
        <f>Kosteninvoer!AJ54</f>
        <v>0</v>
      </c>
      <c r="AK17" s="172">
        <f>Kosteninvoer!AK54</f>
        <v>0</v>
      </c>
      <c r="AL17" s="172">
        <f>Kosteninvoer!AL54</f>
        <v>0</v>
      </c>
      <c r="AM17" s="172">
        <f>Kosteninvoer!AM54</f>
        <v>0</v>
      </c>
      <c r="AN17" s="172">
        <f>Kosteninvoer!AN54</f>
        <v>0</v>
      </c>
      <c r="AO17" s="172">
        <f>Kosteninvoer!AO54</f>
        <v>0</v>
      </c>
      <c r="AP17" s="172">
        <f>Kosteninvoer!AP54</f>
        <v>0</v>
      </c>
      <c r="AQ17" s="172">
        <f>Kosteninvoer!AQ54</f>
        <v>0</v>
      </c>
      <c r="AR17" s="172">
        <f>Kosteninvoer!AR54</f>
        <v>0</v>
      </c>
      <c r="AS17" s="172">
        <f>Kosteninvoer!AS54</f>
        <v>0</v>
      </c>
      <c r="AT17" s="172">
        <f>Kosteninvoer!AT54</f>
        <v>0</v>
      </c>
      <c r="AU17" s="172">
        <f>Kosteninvoer!AU54</f>
        <v>0</v>
      </c>
      <c r="AV17" s="172">
        <f>Kosteninvoer!AV54</f>
        <v>0</v>
      </c>
      <c r="AW17" s="172">
        <f>Kosteninvoer!AW54</f>
        <v>0</v>
      </c>
      <c r="AX17" s="172">
        <f>Kosteninvoer!AX54</f>
        <v>0</v>
      </c>
      <c r="AY17" s="172">
        <f>Kosteninvoer!AY54</f>
        <v>0</v>
      </c>
      <c r="AZ17" s="172">
        <f>Kosteninvoer!AZ54</f>
        <v>0</v>
      </c>
      <c r="BA17" s="172">
        <f>Kosteninvoer!BA54</f>
        <v>0</v>
      </c>
      <c r="BB17" s="172">
        <f>Kosteninvoer!BB54</f>
        <v>0</v>
      </c>
      <c r="BC17" s="172">
        <f>Kosteninvoer!BC54</f>
        <v>0</v>
      </c>
      <c r="BD17" s="172">
        <f>Kosteninvoer!BD54</f>
        <v>0</v>
      </c>
      <c r="BE17" s="172">
        <f>Kosteninvoer!BE54</f>
        <v>0</v>
      </c>
      <c r="BF17" s="172">
        <f>Kosteninvoer!BF54</f>
        <v>0</v>
      </c>
      <c r="BG17" s="172">
        <f>Kosteninvoer!BG54</f>
        <v>0</v>
      </c>
      <c r="BH17" s="172">
        <f>Kosteninvoer!BH54</f>
        <v>0</v>
      </c>
      <c r="BI17" s="172">
        <f>Kosteninvoer!BI54</f>
        <v>0</v>
      </c>
      <c r="BJ17" s="172">
        <f>Kosteninvoer!BJ54</f>
        <v>0</v>
      </c>
      <c r="BK17" s="172">
        <f>Kosteninvoer!BK54</f>
        <v>0</v>
      </c>
      <c r="BL17" s="172">
        <f>Kosteninvoer!BL54</f>
        <v>0</v>
      </c>
      <c r="BM17" s="172">
        <f>Kosteninvoer!BM54</f>
        <v>0</v>
      </c>
      <c r="BN17" s="172">
        <f>Kosteninvoer!BN54</f>
        <v>0</v>
      </c>
    </row>
    <row r="18" spans="2:66" x14ac:dyDescent="0.35">
      <c r="D18" s="13"/>
      <c r="E18" s="19" t="s">
        <v>180</v>
      </c>
      <c r="G18" s="172">
        <f>Kosteninvoer!G55</f>
        <v>0</v>
      </c>
      <c r="H18" s="172">
        <f>Kosteninvoer!H55</f>
        <v>0</v>
      </c>
      <c r="I18" s="172">
        <f>Kosteninvoer!I55</f>
        <v>0</v>
      </c>
      <c r="J18" s="172">
        <f>Kosteninvoer!J55</f>
        <v>0</v>
      </c>
      <c r="K18" s="172">
        <f>Kosteninvoer!K55</f>
        <v>0</v>
      </c>
      <c r="L18" s="172">
        <f>Kosteninvoer!L55</f>
        <v>0</v>
      </c>
      <c r="M18" s="172">
        <f>Kosteninvoer!M55</f>
        <v>0</v>
      </c>
      <c r="N18" s="172">
        <f>Kosteninvoer!N55</f>
        <v>0</v>
      </c>
      <c r="O18" s="172">
        <f>Kosteninvoer!O55</f>
        <v>0</v>
      </c>
      <c r="P18" s="172">
        <f>Kosteninvoer!P55</f>
        <v>0</v>
      </c>
      <c r="Q18" s="172">
        <f>Kosteninvoer!Q55</f>
        <v>0</v>
      </c>
      <c r="R18" s="172">
        <f>Kosteninvoer!R55</f>
        <v>0</v>
      </c>
      <c r="S18" s="172">
        <f>Kosteninvoer!S55</f>
        <v>0</v>
      </c>
      <c r="T18" s="172">
        <f>Kosteninvoer!T55</f>
        <v>0</v>
      </c>
      <c r="U18" s="172">
        <f>Kosteninvoer!U55</f>
        <v>0</v>
      </c>
      <c r="V18" s="172">
        <f>Kosteninvoer!V55</f>
        <v>0</v>
      </c>
      <c r="W18" s="172">
        <f>Kosteninvoer!W55</f>
        <v>0</v>
      </c>
      <c r="X18" s="172">
        <f>Kosteninvoer!X55</f>
        <v>0</v>
      </c>
      <c r="Y18" s="172">
        <f>Kosteninvoer!Y55</f>
        <v>0</v>
      </c>
      <c r="Z18" s="172">
        <f>Kosteninvoer!Z55</f>
        <v>0</v>
      </c>
      <c r="AA18" s="172">
        <f>Kosteninvoer!AA55</f>
        <v>0</v>
      </c>
      <c r="AB18" s="172">
        <f>Kosteninvoer!AB55</f>
        <v>0</v>
      </c>
      <c r="AC18" s="172">
        <f>Kosteninvoer!AC55</f>
        <v>0</v>
      </c>
      <c r="AD18" s="172">
        <f>Kosteninvoer!AD55</f>
        <v>0</v>
      </c>
      <c r="AE18" s="172">
        <f>Kosteninvoer!AE55</f>
        <v>0</v>
      </c>
      <c r="AF18" s="172">
        <f>Kosteninvoer!AF55</f>
        <v>0</v>
      </c>
      <c r="AG18" s="172">
        <f>Kosteninvoer!AG55</f>
        <v>0</v>
      </c>
      <c r="AH18" s="172">
        <f>Kosteninvoer!AH55</f>
        <v>0</v>
      </c>
      <c r="AI18" s="172">
        <f>Kosteninvoer!AI55</f>
        <v>0</v>
      </c>
      <c r="AJ18" s="172">
        <f>Kosteninvoer!AJ55</f>
        <v>0</v>
      </c>
      <c r="AK18" s="172">
        <f>Kosteninvoer!AK55</f>
        <v>0</v>
      </c>
      <c r="AL18" s="172">
        <f>Kosteninvoer!AL55</f>
        <v>0</v>
      </c>
      <c r="AM18" s="172">
        <f>Kosteninvoer!AM55</f>
        <v>0</v>
      </c>
      <c r="AN18" s="172">
        <f>Kosteninvoer!AN55</f>
        <v>0</v>
      </c>
      <c r="AO18" s="172">
        <f>Kosteninvoer!AO55</f>
        <v>0</v>
      </c>
      <c r="AP18" s="172">
        <f>Kosteninvoer!AP55</f>
        <v>0</v>
      </c>
      <c r="AQ18" s="172">
        <f>Kosteninvoer!AQ55</f>
        <v>0</v>
      </c>
      <c r="AR18" s="172">
        <f>Kosteninvoer!AR55</f>
        <v>0</v>
      </c>
      <c r="AS18" s="172">
        <f>Kosteninvoer!AS55</f>
        <v>0</v>
      </c>
      <c r="AT18" s="172">
        <f>Kosteninvoer!AT55</f>
        <v>0</v>
      </c>
      <c r="AU18" s="172">
        <f>Kosteninvoer!AU55</f>
        <v>0</v>
      </c>
      <c r="AV18" s="172">
        <f>Kosteninvoer!AV55</f>
        <v>0</v>
      </c>
      <c r="AW18" s="172">
        <f>Kosteninvoer!AW55</f>
        <v>0</v>
      </c>
      <c r="AX18" s="172">
        <f>Kosteninvoer!AX55</f>
        <v>0</v>
      </c>
      <c r="AY18" s="172">
        <f>Kosteninvoer!AY55</f>
        <v>0</v>
      </c>
      <c r="AZ18" s="172">
        <f>Kosteninvoer!AZ55</f>
        <v>0</v>
      </c>
      <c r="BA18" s="172">
        <f>Kosteninvoer!BA55</f>
        <v>0</v>
      </c>
      <c r="BB18" s="172">
        <f>Kosteninvoer!BB55</f>
        <v>0</v>
      </c>
      <c r="BC18" s="172">
        <f>Kosteninvoer!BC55</f>
        <v>0</v>
      </c>
      <c r="BD18" s="172">
        <f>Kosteninvoer!BD55</f>
        <v>0</v>
      </c>
      <c r="BE18" s="172">
        <f>Kosteninvoer!BE55</f>
        <v>0</v>
      </c>
      <c r="BF18" s="172">
        <f>Kosteninvoer!BF55</f>
        <v>0</v>
      </c>
      <c r="BG18" s="172">
        <f>Kosteninvoer!BG55</f>
        <v>0</v>
      </c>
      <c r="BH18" s="172">
        <f>Kosteninvoer!BH55</f>
        <v>0</v>
      </c>
      <c r="BI18" s="172">
        <f>Kosteninvoer!BI55</f>
        <v>0</v>
      </c>
      <c r="BJ18" s="172">
        <f>Kosteninvoer!BJ55</f>
        <v>0</v>
      </c>
      <c r="BK18" s="172">
        <f>Kosteninvoer!BK55</f>
        <v>0</v>
      </c>
      <c r="BL18" s="172">
        <f>Kosteninvoer!BL55</f>
        <v>0</v>
      </c>
      <c r="BM18" s="172">
        <f>Kosteninvoer!BM55</f>
        <v>0</v>
      </c>
      <c r="BN18" s="172">
        <f>Kosteninvoer!BN55</f>
        <v>0</v>
      </c>
    </row>
    <row r="19" spans="2:66" x14ac:dyDescent="0.35">
      <c r="D19" s="13"/>
      <c r="E19" s="19" t="s">
        <v>181</v>
      </c>
      <c r="G19" s="172">
        <f>Kosteninvoer!G48+Kosteninvoer!$G$42*Kosteninvoer!G49</f>
        <v>0</v>
      </c>
      <c r="H19" s="172">
        <f>Kosteninvoer!H48+Kosteninvoer!$G$42*Kosteninvoer!H49</f>
        <v>0</v>
      </c>
      <c r="I19" s="172">
        <f>Kosteninvoer!I48+Kosteninvoer!$G$42*Kosteninvoer!I49</f>
        <v>0</v>
      </c>
      <c r="J19" s="172">
        <f>Kosteninvoer!J48+Kosteninvoer!$G$42*Kosteninvoer!J49</f>
        <v>0</v>
      </c>
      <c r="K19" s="172">
        <f>Kosteninvoer!K48+Kosteninvoer!$G$42*Kosteninvoer!K49</f>
        <v>0</v>
      </c>
      <c r="L19" s="172">
        <f>Kosteninvoer!L48+Kosteninvoer!$G$42*Kosteninvoer!L49</f>
        <v>0</v>
      </c>
      <c r="M19" s="172">
        <f>Kosteninvoer!M48+Kosteninvoer!$G$42*Kosteninvoer!M49</f>
        <v>0</v>
      </c>
      <c r="N19" s="172">
        <f>Kosteninvoer!N48+Kosteninvoer!$G$42*Kosteninvoer!N49</f>
        <v>0</v>
      </c>
      <c r="O19" s="172">
        <f>Kosteninvoer!O48+Kosteninvoer!$G$42*Kosteninvoer!O49</f>
        <v>0</v>
      </c>
      <c r="P19" s="172">
        <f>Kosteninvoer!P48+Kosteninvoer!$G$42*Kosteninvoer!P49</f>
        <v>0</v>
      </c>
      <c r="Q19" s="172">
        <f>Kosteninvoer!Q48+Kosteninvoer!$G$42*Kosteninvoer!Q49</f>
        <v>0</v>
      </c>
      <c r="R19" s="172">
        <f>Kosteninvoer!R48+Kosteninvoer!$G$42*Kosteninvoer!R49</f>
        <v>0</v>
      </c>
      <c r="S19" s="172">
        <f>Kosteninvoer!S48+Kosteninvoer!$G$42*Kosteninvoer!S49</f>
        <v>0</v>
      </c>
      <c r="T19" s="172">
        <f>Kosteninvoer!T48+Kosteninvoer!$G$42*Kosteninvoer!T49</f>
        <v>0</v>
      </c>
      <c r="U19" s="172">
        <f>Kosteninvoer!U48+Kosteninvoer!$G$42*Kosteninvoer!U49</f>
        <v>0</v>
      </c>
      <c r="V19" s="172">
        <f>Kosteninvoer!V48+Kosteninvoer!$G$42*Kosteninvoer!V49</f>
        <v>0</v>
      </c>
      <c r="W19" s="172">
        <f>Kosteninvoer!W48+Kosteninvoer!$G$42*Kosteninvoer!W49</f>
        <v>0</v>
      </c>
      <c r="X19" s="172">
        <f>Kosteninvoer!X48+Kosteninvoer!$G$42*Kosteninvoer!X49</f>
        <v>0</v>
      </c>
      <c r="Y19" s="172">
        <f>Kosteninvoer!Y48+Kosteninvoer!$G$42*Kosteninvoer!Y49</f>
        <v>0</v>
      </c>
      <c r="Z19" s="172">
        <f>Kosteninvoer!Z48+Kosteninvoer!$G$42*Kosteninvoer!Z49</f>
        <v>0</v>
      </c>
      <c r="AA19" s="172">
        <f>Kosteninvoer!AA48+Kosteninvoer!$G$42*Kosteninvoer!AA49</f>
        <v>0</v>
      </c>
      <c r="AB19" s="172">
        <f>Kosteninvoer!AB48+Kosteninvoer!$G$42*Kosteninvoer!AB49</f>
        <v>0</v>
      </c>
      <c r="AC19" s="172">
        <f>Kosteninvoer!AC48+Kosteninvoer!$G$42*Kosteninvoer!AC49</f>
        <v>0</v>
      </c>
      <c r="AD19" s="172">
        <f>Kosteninvoer!AD48+Kosteninvoer!$G$42*Kosteninvoer!AD49</f>
        <v>0</v>
      </c>
      <c r="AE19" s="172">
        <f>Kosteninvoer!AE48+Kosteninvoer!$G$42*Kosteninvoer!AE49</f>
        <v>0</v>
      </c>
      <c r="AF19" s="172">
        <f>Kosteninvoer!AF48+Kosteninvoer!$G$42*Kosteninvoer!AF49</f>
        <v>0</v>
      </c>
      <c r="AG19" s="172">
        <f>Kosteninvoer!AG48+Kosteninvoer!$G$42*Kosteninvoer!AG49</f>
        <v>0</v>
      </c>
      <c r="AH19" s="172">
        <f>Kosteninvoer!AH48+Kosteninvoer!$G$42*Kosteninvoer!AH49</f>
        <v>0</v>
      </c>
      <c r="AI19" s="172">
        <f>Kosteninvoer!AI48+Kosteninvoer!$G$42*Kosteninvoer!AI49</f>
        <v>0</v>
      </c>
      <c r="AJ19" s="172">
        <f>Kosteninvoer!AJ48+Kosteninvoer!$G$42*Kosteninvoer!AJ49</f>
        <v>0</v>
      </c>
      <c r="AK19" s="172">
        <f>Kosteninvoer!AK48+Kosteninvoer!$G$42*Kosteninvoer!AK49</f>
        <v>0</v>
      </c>
      <c r="AL19" s="172">
        <f>Kosteninvoer!AL48+Kosteninvoer!$G$42*Kosteninvoer!AL49</f>
        <v>0</v>
      </c>
      <c r="AM19" s="172">
        <f>Kosteninvoer!AM48+Kosteninvoer!$G$42*Kosteninvoer!AM49</f>
        <v>0</v>
      </c>
      <c r="AN19" s="172">
        <f>Kosteninvoer!AN48+Kosteninvoer!$G$42*Kosteninvoer!AN49</f>
        <v>0</v>
      </c>
      <c r="AO19" s="172">
        <f>Kosteninvoer!AO48+Kosteninvoer!$G$42*Kosteninvoer!AO49</f>
        <v>0</v>
      </c>
      <c r="AP19" s="172">
        <f>Kosteninvoer!AP48+Kosteninvoer!$G$42*Kosteninvoer!AP49</f>
        <v>0</v>
      </c>
      <c r="AQ19" s="172">
        <f>Kosteninvoer!AQ48+Kosteninvoer!$G$42*Kosteninvoer!AQ49</f>
        <v>0</v>
      </c>
      <c r="AR19" s="172">
        <f>Kosteninvoer!AR48+Kosteninvoer!$G$42*Kosteninvoer!AR49</f>
        <v>0</v>
      </c>
      <c r="AS19" s="172">
        <f>Kosteninvoer!AS48+Kosteninvoer!$G$42*Kosteninvoer!AS49</f>
        <v>0</v>
      </c>
      <c r="AT19" s="172">
        <f>Kosteninvoer!AT48+Kosteninvoer!$G$42*Kosteninvoer!AT49</f>
        <v>0</v>
      </c>
      <c r="AU19" s="172">
        <f>Kosteninvoer!AU48+Kosteninvoer!$G$42*Kosteninvoer!AU49</f>
        <v>0</v>
      </c>
      <c r="AV19" s="172">
        <f>Kosteninvoer!AV48+Kosteninvoer!$G$42*Kosteninvoer!AV49</f>
        <v>0</v>
      </c>
      <c r="AW19" s="172">
        <f>Kosteninvoer!AW48+Kosteninvoer!$G$42*Kosteninvoer!AW49</f>
        <v>0</v>
      </c>
      <c r="AX19" s="172">
        <f>Kosteninvoer!AX48+Kosteninvoer!$G$42*Kosteninvoer!AX49</f>
        <v>0</v>
      </c>
      <c r="AY19" s="172">
        <f>Kosteninvoer!AY48+Kosteninvoer!$G$42*Kosteninvoer!AY49</f>
        <v>0</v>
      </c>
      <c r="AZ19" s="172">
        <f>Kosteninvoer!AZ48+Kosteninvoer!$G$42*Kosteninvoer!AZ49</f>
        <v>0</v>
      </c>
      <c r="BA19" s="172">
        <f>Kosteninvoer!BA48+Kosteninvoer!$G$42*Kosteninvoer!BA49</f>
        <v>0</v>
      </c>
      <c r="BB19" s="172">
        <f>Kosteninvoer!BB48+Kosteninvoer!$G$42*Kosteninvoer!BB49</f>
        <v>0</v>
      </c>
      <c r="BC19" s="172">
        <f>Kosteninvoer!BC48+Kosteninvoer!$G$42*Kosteninvoer!BC49</f>
        <v>0</v>
      </c>
      <c r="BD19" s="172">
        <f>Kosteninvoer!BD48+Kosteninvoer!$G$42*Kosteninvoer!BD49</f>
        <v>0</v>
      </c>
      <c r="BE19" s="172">
        <f>Kosteninvoer!BE48+Kosteninvoer!$G$42*Kosteninvoer!BE49</f>
        <v>0</v>
      </c>
      <c r="BF19" s="172">
        <f>Kosteninvoer!BF48+Kosteninvoer!$G$42*Kosteninvoer!BF49</f>
        <v>0</v>
      </c>
      <c r="BG19" s="172">
        <f>Kosteninvoer!BG48+Kosteninvoer!$G$42*Kosteninvoer!BG49</f>
        <v>0</v>
      </c>
      <c r="BH19" s="172">
        <f>Kosteninvoer!BH48+Kosteninvoer!$G$42*Kosteninvoer!BH49</f>
        <v>0</v>
      </c>
      <c r="BI19" s="172">
        <f>Kosteninvoer!BI48+Kosteninvoer!$G$42*Kosteninvoer!BI49</f>
        <v>0</v>
      </c>
      <c r="BJ19" s="172">
        <f>Kosteninvoer!BJ48+Kosteninvoer!$G$42*Kosteninvoer!BJ49</f>
        <v>0</v>
      </c>
      <c r="BK19" s="172">
        <f>Kosteninvoer!BK48+Kosteninvoer!$G$42*Kosteninvoer!BK49</f>
        <v>0</v>
      </c>
      <c r="BL19" s="172">
        <f>Kosteninvoer!BL48+Kosteninvoer!$G$42*Kosteninvoer!BL49</f>
        <v>0</v>
      </c>
      <c r="BM19" s="172">
        <f>Kosteninvoer!BM48+Kosteninvoer!$G$42*Kosteninvoer!BM49</f>
        <v>0</v>
      </c>
      <c r="BN19" s="172">
        <f>Kosteninvoer!BN48+Kosteninvoer!$G$42*Kosteninvoer!BN49</f>
        <v>0</v>
      </c>
    </row>
    <row r="20" spans="2:66" x14ac:dyDescent="0.35">
      <c r="D20" s="13"/>
      <c r="E20" s="24" t="s">
        <v>182</v>
      </c>
      <c r="G20" s="172">
        <f>Kosteninvoer!G53</f>
        <v>0</v>
      </c>
      <c r="H20" s="172">
        <f>Kosteninvoer!H53</f>
        <v>0</v>
      </c>
      <c r="I20" s="172">
        <f>Kosteninvoer!I53</f>
        <v>0</v>
      </c>
      <c r="J20" s="172">
        <f>Kosteninvoer!J53</f>
        <v>0</v>
      </c>
      <c r="K20" s="172">
        <f>Kosteninvoer!K53</f>
        <v>0</v>
      </c>
      <c r="L20" s="172">
        <f>Kosteninvoer!L53</f>
        <v>0</v>
      </c>
      <c r="M20" s="172">
        <f>Kosteninvoer!M53</f>
        <v>0</v>
      </c>
      <c r="N20" s="172">
        <f>Kosteninvoer!N53</f>
        <v>0</v>
      </c>
      <c r="O20" s="172">
        <f>Kosteninvoer!O53</f>
        <v>0</v>
      </c>
      <c r="P20" s="172">
        <f>Kosteninvoer!P53</f>
        <v>0</v>
      </c>
      <c r="Q20" s="172">
        <f>Kosteninvoer!Q53</f>
        <v>0</v>
      </c>
      <c r="R20" s="172">
        <f>Kosteninvoer!R53</f>
        <v>0</v>
      </c>
      <c r="S20" s="172">
        <f>Kosteninvoer!S53</f>
        <v>0</v>
      </c>
      <c r="T20" s="172">
        <f>Kosteninvoer!T53</f>
        <v>0</v>
      </c>
      <c r="U20" s="172">
        <f>Kosteninvoer!U53</f>
        <v>0</v>
      </c>
      <c r="V20" s="172">
        <f>Kosteninvoer!V53</f>
        <v>0</v>
      </c>
      <c r="W20" s="172">
        <f>Kosteninvoer!W53</f>
        <v>0</v>
      </c>
      <c r="X20" s="172">
        <f>Kosteninvoer!X53</f>
        <v>0</v>
      </c>
      <c r="Y20" s="172">
        <f>Kosteninvoer!Y53</f>
        <v>0</v>
      </c>
      <c r="Z20" s="172">
        <f>Kosteninvoer!Z53</f>
        <v>0</v>
      </c>
      <c r="AA20" s="172">
        <f>Kosteninvoer!AA53</f>
        <v>0</v>
      </c>
      <c r="AB20" s="172">
        <f>Kosteninvoer!AB53</f>
        <v>0</v>
      </c>
      <c r="AC20" s="172">
        <f>Kosteninvoer!AC53</f>
        <v>0</v>
      </c>
      <c r="AD20" s="172">
        <f>Kosteninvoer!AD53</f>
        <v>0</v>
      </c>
      <c r="AE20" s="172">
        <f>Kosteninvoer!AE53</f>
        <v>0</v>
      </c>
      <c r="AF20" s="172">
        <f>Kosteninvoer!AF53</f>
        <v>0</v>
      </c>
      <c r="AG20" s="172">
        <f>Kosteninvoer!AG53</f>
        <v>0</v>
      </c>
      <c r="AH20" s="172">
        <f>Kosteninvoer!AH53</f>
        <v>0</v>
      </c>
      <c r="AI20" s="172">
        <f>Kosteninvoer!AI53</f>
        <v>0</v>
      </c>
      <c r="AJ20" s="172">
        <f>Kosteninvoer!AJ53</f>
        <v>0</v>
      </c>
      <c r="AK20" s="172">
        <f>Kosteninvoer!AK53</f>
        <v>0</v>
      </c>
      <c r="AL20" s="172">
        <f>Kosteninvoer!AL53</f>
        <v>0</v>
      </c>
      <c r="AM20" s="172">
        <f>Kosteninvoer!AM53</f>
        <v>0</v>
      </c>
      <c r="AN20" s="172">
        <f>Kosteninvoer!AN53</f>
        <v>0</v>
      </c>
      <c r="AO20" s="172">
        <f>Kosteninvoer!AO53</f>
        <v>0</v>
      </c>
      <c r="AP20" s="172">
        <f>Kosteninvoer!AP53</f>
        <v>0</v>
      </c>
      <c r="AQ20" s="172">
        <f>Kosteninvoer!AQ53</f>
        <v>0</v>
      </c>
      <c r="AR20" s="172">
        <f>Kosteninvoer!AR53</f>
        <v>0</v>
      </c>
      <c r="AS20" s="172">
        <f>Kosteninvoer!AS53</f>
        <v>0</v>
      </c>
      <c r="AT20" s="172">
        <f>Kosteninvoer!AT53</f>
        <v>0</v>
      </c>
      <c r="AU20" s="172">
        <f>Kosteninvoer!AU53</f>
        <v>0</v>
      </c>
      <c r="AV20" s="172">
        <f>Kosteninvoer!AV53</f>
        <v>0</v>
      </c>
      <c r="AW20" s="172">
        <f>Kosteninvoer!AW53</f>
        <v>0</v>
      </c>
      <c r="AX20" s="172">
        <f>Kosteninvoer!AX53</f>
        <v>0</v>
      </c>
      <c r="AY20" s="172">
        <f>Kosteninvoer!AY53</f>
        <v>0</v>
      </c>
      <c r="AZ20" s="172">
        <f>Kosteninvoer!AZ53</f>
        <v>0</v>
      </c>
      <c r="BA20" s="172">
        <f>Kosteninvoer!BA53</f>
        <v>0</v>
      </c>
      <c r="BB20" s="172">
        <f>Kosteninvoer!BB53</f>
        <v>0</v>
      </c>
      <c r="BC20" s="172">
        <f>Kosteninvoer!BC53</f>
        <v>0</v>
      </c>
      <c r="BD20" s="172">
        <f>Kosteninvoer!BD53</f>
        <v>0</v>
      </c>
      <c r="BE20" s="172">
        <f>Kosteninvoer!BE53</f>
        <v>0</v>
      </c>
      <c r="BF20" s="172">
        <f>Kosteninvoer!BF53</f>
        <v>0</v>
      </c>
      <c r="BG20" s="172">
        <f>Kosteninvoer!BG53</f>
        <v>0</v>
      </c>
      <c r="BH20" s="172">
        <f>Kosteninvoer!BH53</f>
        <v>0</v>
      </c>
      <c r="BI20" s="172">
        <f>Kosteninvoer!BI53</f>
        <v>0</v>
      </c>
      <c r="BJ20" s="172">
        <f>Kosteninvoer!BJ53</f>
        <v>0</v>
      </c>
      <c r="BK20" s="172">
        <f>Kosteninvoer!BK53</f>
        <v>0</v>
      </c>
      <c r="BL20" s="172">
        <f>Kosteninvoer!BL53</f>
        <v>0</v>
      </c>
      <c r="BM20" s="172">
        <f>Kosteninvoer!BM53</f>
        <v>0</v>
      </c>
      <c r="BN20" s="172">
        <f>Kosteninvoer!BN53</f>
        <v>0</v>
      </c>
    </row>
    <row r="21" spans="2:66" x14ac:dyDescent="0.35">
      <c r="D21" s="13"/>
      <c r="E21" s="19" t="s">
        <v>183</v>
      </c>
      <c r="G21" s="172">
        <f>Kosteninvoer!G53</f>
        <v>0</v>
      </c>
      <c r="H21" s="172">
        <f>Kosteninvoer!H53</f>
        <v>0</v>
      </c>
      <c r="I21" s="172">
        <f>Kosteninvoer!I53</f>
        <v>0</v>
      </c>
      <c r="J21" s="172">
        <f>Kosteninvoer!J53</f>
        <v>0</v>
      </c>
      <c r="K21" s="172">
        <f>Kosteninvoer!K53</f>
        <v>0</v>
      </c>
      <c r="L21" s="172">
        <f>Kosteninvoer!L53</f>
        <v>0</v>
      </c>
      <c r="M21" s="172">
        <f>Kosteninvoer!M53</f>
        <v>0</v>
      </c>
      <c r="N21" s="172">
        <f>Kosteninvoer!N53</f>
        <v>0</v>
      </c>
      <c r="O21" s="172">
        <f>Kosteninvoer!O53</f>
        <v>0</v>
      </c>
      <c r="P21" s="172">
        <f>Kosteninvoer!P53</f>
        <v>0</v>
      </c>
      <c r="Q21" s="172">
        <f>Kosteninvoer!Q53</f>
        <v>0</v>
      </c>
      <c r="R21" s="172">
        <f>Kosteninvoer!R53</f>
        <v>0</v>
      </c>
      <c r="S21" s="172">
        <f>Kosteninvoer!S53</f>
        <v>0</v>
      </c>
      <c r="T21" s="172">
        <f>Kosteninvoer!T53</f>
        <v>0</v>
      </c>
      <c r="U21" s="172">
        <f>Kosteninvoer!U53</f>
        <v>0</v>
      </c>
      <c r="V21" s="172">
        <f>Kosteninvoer!V53</f>
        <v>0</v>
      </c>
      <c r="W21" s="172">
        <f>Kosteninvoer!W53</f>
        <v>0</v>
      </c>
      <c r="X21" s="172">
        <f>Kosteninvoer!X53</f>
        <v>0</v>
      </c>
      <c r="Y21" s="172">
        <f>Kosteninvoer!Y53</f>
        <v>0</v>
      </c>
      <c r="Z21" s="172">
        <f>Kosteninvoer!Z53</f>
        <v>0</v>
      </c>
      <c r="AA21" s="172">
        <f>Kosteninvoer!AA53</f>
        <v>0</v>
      </c>
      <c r="AB21" s="172">
        <f>Kosteninvoer!AB53</f>
        <v>0</v>
      </c>
      <c r="AC21" s="172">
        <f>Kosteninvoer!AC53</f>
        <v>0</v>
      </c>
      <c r="AD21" s="172">
        <f>Kosteninvoer!AD53</f>
        <v>0</v>
      </c>
      <c r="AE21" s="172">
        <f>Kosteninvoer!AE53</f>
        <v>0</v>
      </c>
      <c r="AF21" s="172">
        <f>Kosteninvoer!AF53</f>
        <v>0</v>
      </c>
      <c r="AG21" s="172">
        <f>Kosteninvoer!AG53</f>
        <v>0</v>
      </c>
      <c r="AH21" s="172">
        <f>Kosteninvoer!AH53</f>
        <v>0</v>
      </c>
      <c r="AI21" s="172">
        <f>Kosteninvoer!AI53</f>
        <v>0</v>
      </c>
      <c r="AJ21" s="172">
        <f>Kosteninvoer!AJ53</f>
        <v>0</v>
      </c>
      <c r="AK21" s="172">
        <f>Kosteninvoer!AK53</f>
        <v>0</v>
      </c>
      <c r="AL21" s="172">
        <f>Kosteninvoer!AL53</f>
        <v>0</v>
      </c>
      <c r="AM21" s="172">
        <f>Kosteninvoer!AM53</f>
        <v>0</v>
      </c>
      <c r="AN21" s="172">
        <f>Kosteninvoer!AN53</f>
        <v>0</v>
      </c>
      <c r="AO21" s="172">
        <f>Kosteninvoer!AO53</f>
        <v>0</v>
      </c>
      <c r="AP21" s="172">
        <f>Kosteninvoer!AP53</f>
        <v>0</v>
      </c>
      <c r="AQ21" s="172">
        <f>Kosteninvoer!AQ53</f>
        <v>0</v>
      </c>
      <c r="AR21" s="172">
        <f>Kosteninvoer!AR53</f>
        <v>0</v>
      </c>
      <c r="AS21" s="172">
        <f>Kosteninvoer!AS53</f>
        <v>0</v>
      </c>
      <c r="AT21" s="172">
        <f>Kosteninvoer!AT53</f>
        <v>0</v>
      </c>
      <c r="AU21" s="172">
        <f>Kosteninvoer!AU53</f>
        <v>0</v>
      </c>
      <c r="AV21" s="172">
        <f>Kosteninvoer!AV53</f>
        <v>0</v>
      </c>
      <c r="AW21" s="172">
        <f>Kosteninvoer!AW53</f>
        <v>0</v>
      </c>
      <c r="AX21" s="172">
        <f>Kosteninvoer!AX53</f>
        <v>0</v>
      </c>
      <c r="AY21" s="172">
        <f>Kosteninvoer!AY53</f>
        <v>0</v>
      </c>
      <c r="AZ21" s="172">
        <f>Kosteninvoer!AZ53</f>
        <v>0</v>
      </c>
      <c r="BA21" s="172">
        <f>Kosteninvoer!BA53</f>
        <v>0</v>
      </c>
      <c r="BB21" s="172">
        <f>Kosteninvoer!BB53</f>
        <v>0</v>
      </c>
      <c r="BC21" s="172">
        <f>Kosteninvoer!BC53</f>
        <v>0</v>
      </c>
      <c r="BD21" s="172">
        <f>Kosteninvoer!BD53</f>
        <v>0</v>
      </c>
      <c r="BE21" s="172">
        <f>Kosteninvoer!BE53</f>
        <v>0</v>
      </c>
      <c r="BF21" s="172">
        <f>Kosteninvoer!BF53</f>
        <v>0</v>
      </c>
      <c r="BG21" s="172">
        <f>Kosteninvoer!BG53</f>
        <v>0</v>
      </c>
      <c r="BH21" s="172">
        <f>Kosteninvoer!BH53</f>
        <v>0</v>
      </c>
      <c r="BI21" s="172">
        <f>Kosteninvoer!BI53</f>
        <v>0</v>
      </c>
      <c r="BJ21" s="172">
        <f>Kosteninvoer!BJ53</f>
        <v>0</v>
      </c>
      <c r="BK21" s="172">
        <f>Kosteninvoer!BK53</f>
        <v>0</v>
      </c>
      <c r="BL21" s="172">
        <f>Kosteninvoer!BL53</f>
        <v>0</v>
      </c>
      <c r="BM21" s="172">
        <f>Kosteninvoer!BM53</f>
        <v>0</v>
      </c>
      <c r="BN21" s="172">
        <f>Kosteninvoer!BN53</f>
        <v>0</v>
      </c>
    </row>
    <row r="22" spans="2:66" x14ac:dyDescent="0.35">
      <c r="D22" s="13"/>
      <c r="E22" s="20" t="s">
        <v>184</v>
      </c>
      <c r="G22" s="172">
        <f>Kosteninvoer!G56</f>
        <v>0</v>
      </c>
      <c r="H22" s="172">
        <f>Kosteninvoer!H56</f>
        <v>0</v>
      </c>
      <c r="I22" s="172">
        <f>Kosteninvoer!I56</f>
        <v>0</v>
      </c>
      <c r="J22" s="172">
        <f>Kosteninvoer!J56</f>
        <v>0</v>
      </c>
      <c r="K22" s="172">
        <f>Kosteninvoer!K56</f>
        <v>0</v>
      </c>
      <c r="L22" s="172">
        <f>Kosteninvoer!L56</f>
        <v>0</v>
      </c>
      <c r="M22" s="172">
        <f>Kosteninvoer!M56</f>
        <v>0</v>
      </c>
      <c r="N22" s="172">
        <f>Kosteninvoer!N56</f>
        <v>0</v>
      </c>
      <c r="O22" s="172">
        <f>Kosteninvoer!O56</f>
        <v>0</v>
      </c>
      <c r="P22" s="172">
        <f>Kosteninvoer!P56</f>
        <v>0</v>
      </c>
      <c r="Q22" s="172">
        <f>Kosteninvoer!Q56</f>
        <v>0</v>
      </c>
      <c r="R22" s="172">
        <f>Kosteninvoer!R56</f>
        <v>0</v>
      </c>
      <c r="S22" s="172">
        <f>Kosteninvoer!S56</f>
        <v>0</v>
      </c>
      <c r="T22" s="172">
        <f>Kosteninvoer!T56</f>
        <v>0</v>
      </c>
      <c r="U22" s="172">
        <f>Kosteninvoer!U56</f>
        <v>0</v>
      </c>
      <c r="V22" s="172">
        <f>Kosteninvoer!V56</f>
        <v>0</v>
      </c>
      <c r="W22" s="172">
        <f>Kosteninvoer!W56</f>
        <v>0</v>
      </c>
      <c r="X22" s="172">
        <f>Kosteninvoer!X56</f>
        <v>0</v>
      </c>
      <c r="Y22" s="172">
        <f>Kosteninvoer!Y56</f>
        <v>0</v>
      </c>
      <c r="Z22" s="172">
        <f>Kosteninvoer!Z56</f>
        <v>0</v>
      </c>
      <c r="AA22" s="172">
        <f>Kosteninvoer!AA56</f>
        <v>0</v>
      </c>
      <c r="AB22" s="172">
        <f>Kosteninvoer!AB56</f>
        <v>0</v>
      </c>
      <c r="AC22" s="172">
        <f>Kosteninvoer!AC56</f>
        <v>0</v>
      </c>
      <c r="AD22" s="172">
        <f>Kosteninvoer!AD56</f>
        <v>0</v>
      </c>
      <c r="AE22" s="172">
        <f>Kosteninvoer!AE56</f>
        <v>0</v>
      </c>
      <c r="AF22" s="172">
        <f>Kosteninvoer!AF56</f>
        <v>0</v>
      </c>
      <c r="AG22" s="172">
        <f>Kosteninvoer!AG56</f>
        <v>0</v>
      </c>
      <c r="AH22" s="172">
        <f>Kosteninvoer!AH56</f>
        <v>0</v>
      </c>
      <c r="AI22" s="172">
        <f>Kosteninvoer!AI56</f>
        <v>0</v>
      </c>
      <c r="AJ22" s="172">
        <f>Kosteninvoer!AJ56</f>
        <v>0</v>
      </c>
      <c r="AK22" s="172">
        <f>Kosteninvoer!AK56</f>
        <v>0</v>
      </c>
      <c r="AL22" s="172">
        <f>Kosteninvoer!AL56</f>
        <v>0</v>
      </c>
      <c r="AM22" s="172">
        <f>Kosteninvoer!AM56</f>
        <v>0</v>
      </c>
      <c r="AN22" s="172">
        <f>Kosteninvoer!AN56</f>
        <v>0</v>
      </c>
      <c r="AO22" s="172">
        <f>Kosteninvoer!AO56</f>
        <v>0</v>
      </c>
      <c r="AP22" s="172">
        <f>Kosteninvoer!AP56</f>
        <v>0</v>
      </c>
      <c r="AQ22" s="172">
        <f>Kosteninvoer!AQ56</f>
        <v>0</v>
      </c>
      <c r="AR22" s="172">
        <f>Kosteninvoer!AR56</f>
        <v>0</v>
      </c>
      <c r="AS22" s="172">
        <f>Kosteninvoer!AS56</f>
        <v>0</v>
      </c>
      <c r="AT22" s="172">
        <f>Kosteninvoer!AT56</f>
        <v>0</v>
      </c>
      <c r="AU22" s="172">
        <f>Kosteninvoer!AU56</f>
        <v>0</v>
      </c>
      <c r="AV22" s="172">
        <f>Kosteninvoer!AV56</f>
        <v>0</v>
      </c>
      <c r="AW22" s="172">
        <f>Kosteninvoer!AW56</f>
        <v>0</v>
      </c>
      <c r="AX22" s="172">
        <f>Kosteninvoer!AX56</f>
        <v>0</v>
      </c>
      <c r="AY22" s="172">
        <f>Kosteninvoer!AY56</f>
        <v>0</v>
      </c>
      <c r="AZ22" s="172">
        <f>Kosteninvoer!AZ56</f>
        <v>0</v>
      </c>
      <c r="BA22" s="172">
        <f>Kosteninvoer!BA56</f>
        <v>0</v>
      </c>
      <c r="BB22" s="172">
        <f>Kosteninvoer!BB56</f>
        <v>0</v>
      </c>
      <c r="BC22" s="172">
        <f>Kosteninvoer!BC56</f>
        <v>0</v>
      </c>
      <c r="BD22" s="172">
        <f>Kosteninvoer!BD56</f>
        <v>0</v>
      </c>
      <c r="BE22" s="172">
        <f>Kosteninvoer!BE56</f>
        <v>0</v>
      </c>
      <c r="BF22" s="172">
        <f>Kosteninvoer!BF56</f>
        <v>0</v>
      </c>
      <c r="BG22" s="172">
        <f>Kosteninvoer!BG56</f>
        <v>0</v>
      </c>
      <c r="BH22" s="172">
        <f>Kosteninvoer!BH56</f>
        <v>0</v>
      </c>
      <c r="BI22" s="172">
        <f>Kosteninvoer!BI56</f>
        <v>0</v>
      </c>
      <c r="BJ22" s="172">
        <f>Kosteninvoer!BJ56</f>
        <v>0</v>
      </c>
      <c r="BK22" s="172">
        <f>Kosteninvoer!BK56</f>
        <v>0</v>
      </c>
      <c r="BL22" s="172">
        <f>Kosteninvoer!BL56</f>
        <v>0</v>
      </c>
      <c r="BM22" s="172">
        <f>Kosteninvoer!BM56</f>
        <v>0</v>
      </c>
      <c r="BN22" s="172">
        <f>Kosteninvoer!BN56</f>
        <v>0</v>
      </c>
    </row>
    <row r="23" spans="2:66" x14ac:dyDescent="0.35">
      <c r="C23" s="136" t="s">
        <v>185</v>
      </c>
      <c r="D23" s="13"/>
      <c r="E23" s="12"/>
    </row>
    <row r="24" spans="2:66" x14ac:dyDescent="0.35">
      <c r="D24" s="13"/>
      <c r="E24" s="12" t="s">
        <v>85</v>
      </c>
      <c r="G24" s="172">
        <f>Kosteninvoer!G122</f>
        <v>11000000</v>
      </c>
      <c r="H24" s="172">
        <f>Kosteninvoer!H122</f>
        <v>0</v>
      </c>
      <c r="I24" s="172">
        <f>Kosteninvoer!I122</f>
        <v>0</v>
      </c>
      <c r="J24" s="172">
        <f>Kosteninvoer!J122</f>
        <v>0</v>
      </c>
      <c r="K24" s="172">
        <f>Kosteninvoer!K122</f>
        <v>0</v>
      </c>
      <c r="L24" s="172">
        <f>Kosteninvoer!L122</f>
        <v>0</v>
      </c>
      <c r="M24" s="172">
        <f>Kosteninvoer!M122</f>
        <v>0</v>
      </c>
      <c r="N24" s="172">
        <f>Kosteninvoer!N122</f>
        <v>0</v>
      </c>
      <c r="O24" s="172">
        <f>Kosteninvoer!O122</f>
        <v>0</v>
      </c>
      <c r="P24" s="172">
        <f>Kosteninvoer!P122</f>
        <v>0</v>
      </c>
      <c r="Q24" s="172">
        <f>Kosteninvoer!Q122</f>
        <v>0</v>
      </c>
      <c r="R24" s="172">
        <f>Kosteninvoer!R122</f>
        <v>0</v>
      </c>
      <c r="S24" s="172">
        <f>Kosteninvoer!S122</f>
        <v>0</v>
      </c>
      <c r="T24" s="172">
        <f>Kosteninvoer!T122</f>
        <v>0</v>
      </c>
      <c r="U24" s="172">
        <f>Kosteninvoer!U122</f>
        <v>0</v>
      </c>
      <c r="V24" s="172">
        <f>Kosteninvoer!V122</f>
        <v>3000000</v>
      </c>
      <c r="W24" s="172">
        <f>Kosteninvoer!W122</f>
        <v>0</v>
      </c>
      <c r="X24" s="172">
        <f>Kosteninvoer!X122</f>
        <v>0</v>
      </c>
      <c r="Y24" s="172">
        <f>Kosteninvoer!Y122</f>
        <v>0</v>
      </c>
      <c r="Z24" s="172">
        <f>Kosteninvoer!Z122</f>
        <v>0</v>
      </c>
      <c r="AA24" s="172">
        <f>Kosteninvoer!AA122</f>
        <v>0</v>
      </c>
      <c r="AB24" s="172">
        <f>Kosteninvoer!AB122</f>
        <v>0</v>
      </c>
      <c r="AC24" s="172">
        <f>Kosteninvoer!AC122</f>
        <v>0</v>
      </c>
      <c r="AD24" s="172">
        <f>Kosteninvoer!AD122</f>
        <v>0</v>
      </c>
      <c r="AE24" s="172">
        <f>Kosteninvoer!AE122</f>
        <v>0</v>
      </c>
      <c r="AF24" s="172">
        <f>Kosteninvoer!AF122</f>
        <v>0</v>
      </c>
      <c r="AG24" s="172">
        <f>Kosteninvoer!AG122</f>
        <v>0</v>
      </c>
      <c r="AH24" s="172">
        <f>Kosteninvoer!AH122</f>
        <v>0</v>
      </c>
      <c r="AI24" s="172">
        <f>Kosteninvoer!AI122</f>
        <v>0</v>
      </c>
      <c r="AJ24" s="172">
        <f>Kosteninvoer!AJ122</f>
        <v>0</v>
      </c>
      <c r="AK24" s="172">
        <f>Kosteninvoer!AK122</f>
        <v>0</v>
      </c>
      <c r="AL24" s="172">
        <f>Kosteninvoer!AL122</f>
        <v>0</v>
      </c>
      <c r="AM24" s="172">
        <f>Kosteninvoer!AM122</f>
        <v>0</v>
      </c>
      <c r="AN24" s="172">
        <f>Kosteninvoer!AN122</f>
        <v>0</v>
      </c>
      <c r="AO24" s="172">
        <f>Kosteninvoer!AO122</f>
        <v>0</v>
      </c>
      <c r="AP24" s="172">
        <f>Kosteninvoer!AP122</f>
        <v>0</v>
      </c>
      <c r="AQ24" s="172">
        <f>Kosteninvoer!AQ122</f>
        <v>0</v>
      </c>
      <c r="AR24" s="172">
        <f>Kosteninvoer!AR122</f>
        <v>0</v>
      </c>
      <c r="AS24" s="172">
        <f>Kosteninvoer!AS122</f>
        <v>0</v>
      </c>
      <c r="AT24" s="172">
        <f>Kosteninvoer!AT122</f>
        <v>0</v>
      </c>
      <c r="AU24" s="172">
        <f>Kosteninvoer!AU122</f>
        <v>0</v>
      </c>
      <c r="AV24" s="172">
        <f>Kosteninvoer!AV122</f>
        <v>0</v>
      </c>
      <c r="AW24" s="172">
        <f>Kosteninvoer!AW122</f>
        <v>0</v>
      </c>
      <c r="AX24" s="172">
        <f>Kosteninvoer!AX122</f>
        <v>0</v>
      </c>
      <c r="AY24" s="172">
        <f>Kosteninvoer!AY122</f>
        <v>0</v>
      </c>
      <c r="AZ24" s="172">
        <f>Kosteninvoer!AZ122</f>
        <v>0</v>
      </c>
      <c r="BA24" s="172">
        <f>Kosteninvoer!BA122</f>
        <v>0</v>
      </c>
      <c r="BB24" s="172">
        <f>Kosteninvoer!BB122</f>
        <v>0</v>
      </c>
      <c r="BC24" s="172">
        <f>Kosteninvoer!BC122</f>
        <v>0</v>
      </c>
      <c r="BD24" s="172">
        <f>Kosteninvoer!BD122</f>
        <v>0</v>
      </c>
      <c r="BE24" s="172">
        <f>Kosteninvoer!BE122</f>
        <v>0</v>
      </c>
      <c r="BF24" s="172">
        <f>Kosteninvoer!BF122</f>
        <v>0</v>
      </c>
      <c r="BG24" s="172">
        <f>Kosteninvoer!BG122</f>
        <v>0</v>
      </c>
      <c r="BH24" s="172">
        <f>Kosteninvoer!BH122</f>
        <v>0</v>
      </c>
      <c r="BI24" s="172">
        <f>Kosteninvoer!BI122</f>
        <v>0</v>
      </c>
      <c r="BJ24" s="172">
        <f>Kosteninvoer!BJ122</f>
        <v>0</v>
      </c>
      <c r="BK24" s="172">
        <f>Kosteninvoer!BK122</f>
        <v>0</v>
      </c>
      <c r="BL24" s="172">
        <f>Kosteninvoer!BL122</f>
        <v>0</v>
      </c>
      <c r="BM24" s="172">
        <f>Kosteninvoer!BM122</f>
        <v>0</v>
      </c>
      <c r="BN24" s="172">
        <f>Kosteninvoer!BN122</f>
        <v>0</v>
      </c>
    </row>
    <row r="25" spans="2:66" x14ac:dyDescent="0.35">
      <c r="D25" s="13"/>
      <c r="E25" s="12" t="s">
        <v>86</v>
      </c>
      <c r="G25" s="172">
        <f>Kosteninvoer!G129</f>
        <v>0</v>
      </c>
      <c r="H25" s="172">
        <f>Kosteninvoer!H129</f>
        <v>0</v>
      </c>
      <c r="I25" s="172">
        <f>Kosteninvoer!I129</f>
        <v>0</v>
      </c>
      <c r="J25" s="172">
        <f>Kosteninvoer!J129</f>
        <v>0</v>
      </c>
      <c r="K25" s="172">
        <f>Kosteninvoer!K129</f>
        <v>0</v>
      </c>
      <c r="L25" s="172">
        <f>Kosteninvoer!L129</f>
        <v>0</v>
      </c>
      <c r="M25" s="172">
        <f>Kosteninvoer!M129</f>
        <v>0</v>
      </c>
      <c r="N25" s="172">
        <f>Kosteninvoer!N129</f>
        <v>0</v>
      </c>
      <c r="O25" s="172">
        <f>Kosteninvoer!O129</f>
        <v>0</v>
      </c>
      <c r="P25" s="172">
        <f>Kosteninvoer!P129</f>
        <v>0</v>
      </c>
      <c r="Q25" s="172">
        <f>Kosteninvoer!Q129</f>
        <v>0</v>
      </c>
      <c r="R25" s="172">
        <f>Kosteninvoer!R129</f>
        <v>0</v>
      </c>
      <c r="S25" s="172">
        <f>Kosteninvoer!S129</f>
        <v>0</v>
      </c>
      <c r="T25" s="172">
        <f>Kosteninvoer!T129</f>
        <v>0</v>
      </c>
      <c r="U25" s="172">
        <f>Kosteninvoer!U129</f>
        <v>0</v>
      </c>
      <c r="V25" s="172">
        <f>Kosteninvoer!V129</f>
        <v>0</v>
      </c>
      <c r="W25" s="172">
        <f>Kosteninvoer!W129</f>
        <v>0</v>
      </c>
      <c r="X25" s="172">
        <f>Kosteninvoer!X129</f>
        <v>0</v>
      </c>
      <c r="Y25" s="172">
        <f>Kosteninvoer!Y129</f>
        <v>0</v>
      </c>
      <c r="Z25" s="172">
        <f>Kosteninvoer!Z129</f>
        <v>0</v>
      </c>
      <c r="AA25" s="172">
        <f>Kosteninvoer!AA129</f>
        <v>0</v>
      </c>
      <c r="AB25" s="172">
        <f>Kosteninvoer!AB129</f>
        <v>0</v>
      </c>
      <c r="AC25" s="172">
        <f>Kosteninvoer!AC129</f>
        <v>0</v>
      </c>
      <c r="AD25" s="172">
        <f>Kosteninvoer!AD129</f>
        <v>0</v>
      </c>
      <c r="AE25" s="172">
        <f>Kosteninvoer!AE129</f>
        <v>0</v>
      </c>
      <c r="AF25" s="172">
        <f>Kosteninvoer!AF129</f>
        <v>0</v>
      </c>
      <c r="AG25" s="172">
        <f>Kosteninvoer!AG129</f>
        <v>0</v>
      </c>
      <c r="AH25" s="172">
        <f>Kosteninvoer!AH129</f>
        <v>0</v>
      </c>
      <c r="AI25" s="172">
        <f>Kosteninvoer!AI129</f>
        <v>0</v>
      </c>
      <c r="AJ25" s="172">
        <f>Kosteninvoer!AJ129</f>
        <v>0</v>
      </c>
      <c r="AK25" s="172">
        <f>Kosteninvoer!AK129</f>
        <v>0</v>
      </c>
      <c r="AL25" s="172">
        <f>Kosteninvoer!AL129</f>
        <v>0</v>
      </c>
      <c r="AM25" s="172">
        <f>Kosteninvoer!AM129</f>
        <v>0</v>
      </c>
      <c r="AN25" s="172">
        <f>Kosteninvoer!AN129</f>
        <v>0</v>
      </c>
      <c r="AO25" s="172">
        <f>Kosteninvoer!AO129</f>
        <v>0</v>
      </c>
      <c r="AP25" s="172">
        <f>Kosteninvoer!AP129</f>
        <v>0</v>
      </c>
      <c r="AQ25" s="172">
        <f>Kosteninvoer!AQ129</f>
        <v>0</v>
      </c>
      <c r="AR25" s="172">
        <f>Kosteninvoer!AR129</f>
        <v>0</v>
      </c>
      <c r="AS25" s="172">
        <f>Kosteninvoer!AS129</f>
        <v>0</v>
      </c>
      <c r="AT25" s="172">
        <f>Kosteninvoer!AT129</f>
        <v>0</v>
      </c>
      <c r="AU25" s="172">
        <f>Kosteninvoer!AU129</f>
        <v>0</v>
      </c>
      <c r="AV25" s="172">
        <f>Kosteninvoer!AV129</f>
        <v>0</v>
      </c>
      <c r="AW25" s="172">
        <f>Kosteninvoer!AW129</f>
        <v>0</v>
      </c>
      <c r="AX25" s="172">
        <f>Kosteninvoer!AX129</f>
        <v>0</v>
      </c>
      <c r="AY25" s="172">
        <f>Kosteninvoer!AY129</f>
        <v>0</v>
      </c>
      <c r="AZ25" s="172">
        <f>Kosteninvoer!AZ129</f>
        <v>0</v>
      </c>
      <c r="BA25" s="172">
        <f>Kosteninvoer!BA129</f>
        <v>0</v>
      </c>
      <c r="BB25" s="172">
        <f>Kosteninvoer!BB129</f>
        <v>0</v>
      </c>
      <c r="BC25" s="172">
        <f>Kosteninvoer!BC129</f>
        <v>0</v>
      </c>
      <c r="BD25" s="172">
        <f>Kosteninvoer!BD129</f>
        <v>0</v>
      </c>
      <c r="BE25" s="172">
        <f>Kosteninvoer!BE129</f>
        <v>0</v>
      </c>
      <c r="BF25" s="172">
        <f>Kosteninvoer!BF129</f>
        <v>0</v>
      </c>
      <c r="BG25" s="172">
        <f>Kosteninvoer!BG129</f>
        <v>0</v>
      </c>
      <c r="BH25" s="172">
        <f>Kosteninvoer!BH129</f>
        <v>0</v>
      </c>
      <c r="BI25" s="172">
        <f>Kosteninvoer!BI129</f>
        <v>0</v>
      </c>
      <c r="BJ25" s="172">
        <f>Kosteninvoer!BJ129</f>
        <v>0</v>
      </c>
      <c r="BK25" s="172">
        <f>Kosteninvoer!BK129</f>
        <v>0</v>
      </c>
      <c r="BL25" s="172">
        <f>Kosteninvoer!BL129</f>
        <v>0</v>
      </c>
      <c r="BM25" s="172">
        <f>Kosteninvoer!BM129</f>
        <v>0</v>
      </c>
      <c r="BN25" s="172">
        <f>Kosteninvoer!BN129</f>
        <v>0</v>
      </c>
    </row>
    <row r="26" spans="2:66" x14ac:dyDescent="0.35">
      <c r="D26" s="13"/>
      <c r="E26" s="12" t="s">
        <v>87</v>
      </c>
      <c r="G26" s="172">
        <f>Kosteninvoer!G136</f>
        <v>0</v>
      </c>
      <c r="H26" s="172">
        <f>Kosteninvoer!H136</f>
        <v>0</v>
      </c>
      <c r="I26" s="172">
        <f>Kosteninvoer!I136</f>
        <v>0</v>
      </c>
      <c r="J26" s="172">
        <f>Kosteninvoer!J136</f>
        <v>0</v>
      </c>
      <c r="K26" s="172">
        <f>Kosteninvoer!K136</f>
        <v>0</v>
      </c>
      <c r="L26" s="172">
        <f>Kosteninvoer!L136</f>
        <v>0</v>
      </c>
      <c r="M26" s="172">
        <f>Kosteninvoer!M136</f>
        <v>0</v>
      </c>
      <c r="N26" s="172">
        <f>Kosteninvoer!N136</f>
        <v>0</v>
      </c>
      <c r="O26" s="172">
        <f>Kosteninvoer!O136</f>
        <v>0</v>
      </c>
      <c r="P26" s="172">
        <f>Kosteninvoer!P136</f>
        <v>0</v>
      </c>
      <c r="Q26" s="172">
        <f>Kosteninvoer!Q136</f>
        <v>0</v>
      </c>
      <c r="R26" s="172">
        <f>Kosteninvoer!R136</f>
        <v>0</v>
      </c>
      <c r="S26" s="172">
        <f>Kosteninvoer!S136</f>
        <v>0</v>
      </c>
      <c r="T26" s="172">
        <f>Kosteninvoer!T136</f>
        <v>0</v>
      </c>
      <c r="U26" s="172">
        <f>Kosteninvoer!U136</f>
        <v>0</v>
      </c>
      <c r="V26" s="172">
        <f>Kosteninvoer!V136</f>
        <v>0</v>
      </c>
      <c r="W26" s="172">
        <f>Kosteninvoer!W136</f>
        <v>0</v>
      </c>
      <c r="X26" s="172">
        <f>Kosteninvoer!X136</f>
        <v>0</v>
      </c>
      <c r="Y26" s="172">
        <f>Kosteninvoer!Y136</f>
        <v>0</v>
      </c>
      <c r="Z26" s="172">
        <f>Kosteninvoer!Z136</f>
        <v>0</v>
      </c>
      <c r="AA26" s="172">
        <f>Kosteninvoer!AA136</f>
        <v>0</v>
      </c>
      <c r="AB26" s="172">
        <f>Kosteninvoer!AB136</f>
        <v>0</v>
      </c>
      <c r="AC26" s="172">
        <f>Kosteninvoer!AC136</f>
        <v>0</v>
      </c>
      <c r="AD26" s="172">
        <f>Kosteninvoer!AD136</f>
        <v>0</v>
      </c>
      <c r="AE26" s="172">
        <f>Kosteninvoer!AE136</f>
        <v>0</v>
      </c>
      <c r="AF26" s="172">
        <f>Kosteninvoer!AF136</f>
        <v>0</v>
      </c>
      <c r="AG26" s="172">
        <f>Kosteninvoer!AG136</f>
        <v>0</v>
      </c>
      <c r="AH26" s="172">
        <f>Kosteninvoer!AH136</f>
        <v>0</v>
      </c>
      <c r="AI26" s="172">
        <f>Kosteninvoer!AI136</f>
        <v>0</v>
      </c>
      <c r="AJ26" s="172">
        <f>Kosteninvoer!AJ136</f>
        <v>0</v>
      </c>
      <c r="AK26" s="172">
        <f>Kosteninvoer!AK136</f>
        <v>0</v>
      </c>
      <c r="AL26" s="172">
        <f>Kosteninvoer!AL136</f>
        <v>0</v>
      </c>
      <c r="AM26" s="172">
        <f>Kosteninvoer!AM136</f>
        <v>0</v>
      </c>
      <c r="AN26" s="172">
        <f>Kosteninvoer!AN136</f>
        <v>0</v>
      </c>
      <c r="AO26" s="172">
        <f>Kosteninvoer!AO136</f>
        <v>0</v>
      </c>
      <c r="AP26" s="172">
        <f>Kosteninvoer!AP136</f>
        <v>0</v>
      </c>
      <c r="AQ26" s="172">
        <f>Kosteninvoer!AQ136</f>
        <v>0</v>
      </c>
      <c r="AR26" s="172">
        <f>Kosteninvoer!AR136</f>
        <v>0</v>
      </c>
      <c r="AS26" s="172">
        <f>Kosteninvoer!AS136</f>
        <v>0</v>
      </c>
      <c r="AT26" s="172">
        <f>Kosteninvoer!AT136</f>
        <v>0</v>
      </c>
      <c r="AU26" s="172">
        <f>Kosteninvoer!AU136</f>
        <v>0</v>
      </c>
      <c r="AV26" s="172">
        <f>Kosteninvoer!AV136</f>
        <v>0</v>
      </c>
      <c r="AW26" s="172">
        <f>Kosteninvoer!AW136</f>
        <v>0</v>
      </c>
      <c r="AX26" s="172">
        <f>Kosteninvoer!AX136</f>
        <v>0</v>
      </c>
      <c r="AY26" s="172">
        <f>Kosteninvoer!AY136</f>
        <v>0</v>
      </c>
      <c r="AZ26" s="172">
        <f>Kosteninvoer!AZ136</f>
        <v>0</v>
      </c>
      <c r="BA26" s="172">
        <f>Kosteninvoer!BA136</f>
        <v>0</v>
      </c>
      <c r="BB26" s="172">
        <f>Kosteninvoer!BB136</f>
        <v>0</v>
      </c>
      <c r="BC26" s="172">
        <f>Kosteninvoer!BC136</f>
        <v>0</v>
      </c>
      <c r="BD26" s="172">
        <f>Kosteninvoer!BD136</f>
        <v>0</v>
      </c>
      <c r="BE26" s="172">
        <f>Kosteninvoer!BE136</f>
        <v>0</v>
      </c>
      <c r="BF26" s="172">
        <f>Kosteninvoer!BF136</f>
        <v>0</v>
      </c>
      <c r="BG26" s="172">
        <f>Kosteninvoer!BG136</f>
        <v>0</v>
      </c>
      <c r="BH26" s="172">
        <f>Kosteninvoer!BH136</f>
        <v>0</v>
      </c>
      <c r="BI26" s="172">
        <f>Kosteninvoer!BI136</f>
        <v>0</v>
      </c>
      <c r="BJ26" s="172">
        <f>Kosteninvoer!BJ136</f>
        <v>0</v>
      </c>
      <c r="BK26" s="172">
        <f>Kosteninvoer!BK136</f>
        <v>0</v>
      </c>
      <c r="BL26" s="172">
        <f>Kosteninvoer!BL136</f>
        <v>0</v>
      </c>
      <c r="BM26" s="172">
        <f>Kosteninvoer!BM136</f>
        <v>0</v>
      </c>
      <c r="BN26" s="172">
        <f>Kosteninvoer!BN136</f>
        <v>0</v>
      </c>
    </row>
    <row r="27" spans="2:66" x14ac:dyDescent="0.35">
      <c r="D27" s="13"/>
      <c r="E27" s="12" t="s">
        <v>88</v>
      </c>
      <c r="G27" s="172">
        <f>Kosteninvoer!G143</f>
        <v>0</v>
      </c>
      <c r="H27" s="172">
        <f>Kosteninvoer!H143</f>
        <v>0</v>
      </c>
      <c r="I27" s="172">
        <f>Kosteninvoer!I143</f>
        <v>0</v>
      </c>
      <c r="J27" s="172">
        <f>Kosteninvoer!J143</f>
        <v>0</v>
      </c>
      <c r="K27" s="172">
        <f>Kosteninvoer!K143</f>
        <v>0</v>
      </c>
      <c r="L27" s="172">
        <f>Kosteninvoer!L143</f>
        <v>0</v>
      </c>
      <c r="M27" s="172">
        <f>Kosteninvoer!M143</f>
        <v>0</v>
      </c>
      <c r="N27" s="172">
        <f>Kosteninvoer!N143</f>
        <v>0</v>
      </c>
      <c r="O27" s="172">
        <f>Kosteninvoer!O143</f>
        <v>0</v>
      </c>
      <c r="P27" s="172">
        <f>Kosteninvoer!P143</f>
        <v>0</v>
      </c>
      <c r="Q27" s="172">
        <f>Kosteninvoer!Q143</f>
        <v>0</v>
      </c>
      <c r="R27" s="172">
        <f>Kosteninvoer!R143</f>
        <v>0</v>
      </c>
      <c r="S27" s="172">
        <f>Kosteninvoer!S143</f>
        <v>0</v>
      </c>
      <c r="T27" s="172">
        <f>Kosteninvoer!T143</f>
        <v>0</v>
      </c>
      <c r="U27" s="172">
        <f>Kosteninvoer!U143</f>
        <v>0</v>
      </c>
      <c r="V27" s="172">
        <f>Kosteninvoer!V143</f>
        <v>0</v>
      </c>
      <c r="W27" s="172">
        <f>Kosteninvoer!W143</f>
        <v>0</v>
      </c>
      <c r="X27" s="172">
        <f>Kosteninvoer!X143</f>
        <v>0</v>
      </c>
      <c r="Y27" s="172">
        <f>Kosteninvoer!Y143</f>
        <v>0</v>
      </c>
      <c r="Z27" s="172">
        <f>Kosteninvoer!Z143</f>
        <v>0</v>
      </c>
      <c r="AA27" s="172">
        <f>Kosteninvoer!AA143</f>
        <v>0</v>
      </c>
      <c r="AB27" s="172">
        <f>Kosteninvoer!AB143</f>
        <v>0</v>
      </c>
      <c r="AC27" s="172">
        <f>Kosteninvoer!AC143</f>
        <v>0</v>
      </c>
      <c r="AD27" s="172">
        <f>Kosteninvoer!AD143</f>
        <v>0</v>
      </c>
      <c r="AE27" s="172">
        <f>Kosteninvoer!AE143</f>
        <v>0</v>
      </c>
      <c r="AF27" s="172">
        <f>Kosteninvoer!AF143</f>
        <v>0</v>
      </c>
      <c r="AG27" s="172">
        <f>Kosteninvoer!AG143</f>
        <v>0</v>
      </c>
      <c r="AH27" s="172">
        <f>Kosteninvoer!AH143</f>
        <v>0</v>
      </c>
      <c r="AI27" s="172">
        <f>Kosteninvoer!AI143</f>
        <v>0</v>
      </c>
      <c r="AJ27" s="172">
        <f>Kosteninvoer!AJ143</f>
        <v>0</v>
      </c>
      <c r="AK27" s="172">
        <f>Kosteninvoer!AK143</f>
        <v>0</v>
      </c>
      <c r="AL27" s="172">
        <f>Kosteninvoer!AL143</f>
        <v>0</v>
      </c>
      <c r="AM27" s="172">
        <f>Kosteninvoer!AM143</f>
        <v>0</v>
      </c>
      <c r="AN27" s="172">
        <f>Kosteninvoer!AN143</f>
        <v>0</v>
      </c>
      <c r="AO27" s="172">
        <f>Kosteninvoer!AO143</f>
        <v>0</v>
      </c>
      <c r="AP27" s="172">
        <f>Kosteninvoer!AP143</f>
        <v>0</v>
      </c>
      <c r="AQ27" s="172">
        <f>Kosteninvoer!AQ143</f>
        <v>0</v>
      </c>
      <c r="AR27" s="172">
        <f>Kosteninvoer!AR143</f>
        <v>0</v>
      </c>
      <c r="AS27" s="172">
        <f>Kosteninvoer!AS143</f>
        <v>0</v>
      </c>
      <c r="AT27" s="172">
        <f>Kosteninvoer!AT143</f>
        <v>0</v>
      </c>
      <c r="AU27" s="172">
        <f>Kosteninvoer!AU143</f>
        <v>0</v>
      </c>
      <c r="AV27" s="172">
        <f>Kosteninvoer!AV143</f>
        <v>0</v>
      </c>
      <c r="AW27" s="172">
        <f>Kosteninvoer!AW143</f>
        <v>0</v>
      </c>
      <c r="AX27" s="172">
        <f>Kosteninvoer!AX143</f>
        <v>0</v>
      </c>
      <c r="AY27" s="172">
        <f>Kosteninvoer!AY143</f>
        <v>0</v>
      </c>
      <c r="AZ27" s="172">
        <f>Kosteninvoer!AZ143</f>
        <v>0</v>
      </c>
      <c r="BA27" s="172">
        <f>Kosteninvoer!BA143</f>
        <v>0</v>
      </c>
      <c r="BB27" s="172">
        <f>Kosteninvoer!BB143</f>
        <v>0</v>
      </c>
      <c r="BC27" s="172">
        <f>Kosteninvoer!BC143</f>
        <v>0</v>
      </c>
      <c r="BD27" s="172">
        <f>Kosteninvoer!BD143</f>
        <v>0</v>
      </c>
      <c r="BE27" s="172">
        <f>Kosteninvoer!BE143</f>
        <v>0</v>
      </c>
      <c r="BF27" s="172">
        <f>Kosteninvoer!BF143</f>
        <v>0</v>
      </c>
      <c r="BG27" s="172">
        <f>Kosteninvoer!BG143</f>
        <v>0</v>
      </c>
      <c r="BH27" s="172">
        <f>Kosteninvoer!BH143</f>
        <v>0</v>
      </c>
      <c r="BI27" s="172">
        <f>Kosteninvoer!BI143</f>
        <v>0</v>
      </c>
      <c r="BJ27" s="172">
        <f>Kosteninvoer!BJ143</f>
        <v>0</v>
      </c>
      <c r="BK27" s="172">
        <f>Kosteninvoer!BK143</f>
        <v>0</v>
      </c>
      <c r="BL27" s="172">
        <f>Kosteninvoer!BL143</f>
        <v>0</v>
      </c>
      <c r="BM27" s="172">
        <f>Kosteninvoer!BM143</f>
        <v>0</v>
      </c>
      <c r="BN27" s="172">
        <f>Kosteninvoer!BN143</f>
        <v>0</v>
      </c>
    </row>
    <row r="28" spans="2:66" x14ac:dyDescent="0.35">
      <c r="D28" s="13"/>
      <c r="E28" s="12" t="s">
        <v>89</v>
      </c>
      <c r="G28" s="173">
        <f>Kosteninvoer!G150</f>
        <v>0</v>
      </c>
      <c r="H28" s="173">
        <f>Kosteninvoer!H150</f>
        <v>0</v>
      </c>
      <c r="I28" s="173">
        <f>Kosteninvoer!I150</f>
        <v>0</v>
      </c>
      <c r="J28" s="173">
        <f>Kosteninvoer!J150</f>
        <v>0</v>
      </c>
      <c r="K28" s="173">
        <f>Kosteninvoer!K150</f>
        <v>0</v>
      </c>
      <c r="L28" s="173">
        <f>Kosteninvoer!L150</f>
        <v>0</v>
      </c>
      <c r="M28" s="173">
        <f>Kosteninvoer!M150</f>
        <v>0</v>
      </c>
      <c r="N28" s="173">
        <f>Kosteninvoer!N150</f>
        <v>0</v>
      </c>
      <c r="O28" s="173">
        <f>Kosteninvoer!O150</f>
        <v>0</v>
      </c>
      <c r="P28" s="173">
        <f>Kosteninvoer!P150</f>
        <v>0</v>
      </c>
      <c r="Q28" s="173">
        <f>Kosteninvoer!Q150</f>
        <v>0</v>
      </c>
      <c r="R28" s="173">
        <f>Kosteninvoer!R150</f>
        <v>0</v>
      </c>
      <c r="S28" s="173">
        <f>Kosteninvoer!S150</f>
        <v>0</v>
      </c>
      <c r="T28" s="173">
        <f>Kosteninvoer!T150</f>
        <v>0</v>
      </c>
      <c r="U28" s="173">
        <f>Kosteninvoer!U150</f>
        <v>0</v>
      </c>
      <c r="V28" s="173">
        <f>Kosteninvoer!V150</f>
        <v>0</v>
      </c>
      <c r="W28" s="173">
        <f>Kosteninvoer!W150</f>
        <v>0</v>
      </c>
      <c r="X28" s="173">
        <f>Kosteninvoer!X150</f>
        <v>0</v>
      </c>
      <c r="Y28" s="173">
        <f>Kosteninvoer!Y150</f>
        <v>0</v>
      </c>
      <c r="Z28" s="173">
        <f>Kosteninvoer!Z150</f>
        <v>0</v>
      </c>
      <c r="AA28" s="173">
        <f>Kosteninvoer!AA150</f>
        <v>0</v>
      </c>
      <c r="AB28" s="173">
        <f>Kosteninvoer!AB150</f>
        <v>0</v>
      </c>
      <c r="AC28" s="173">
        <f>Kosteninvoer!AC150</f>
        <v>0</v>
      </c>
      <c r="AD28" s="173">
        <f>Kosteninvoer!AD150</f>
        <v>0</v>
      </c>
      <c r="AE28" s="173">
        <f>Kosteninvoer!AE150</f>
        <v>0</v>
      </c>
      <c r="AF28" s="173">
        <f>Kosteninvoer!AF150</f>
        <v>0</v>
      </c>
      <c r="AG28" s="173">
        <f>Kosteninvoer!AG150</f>
        <v>0</v>
      </c>
      <c r="AH28" s="173">
        <f>Kosteninvoer!AH150</f>
        <v>0</v>
      </c>
      <c r="AI28" s="173">
        <f>Kosteninvoer!AI150</f>
        <v>0</v>
      </c>
      <c r="AJ28" s="173">
        <f>Kosteninvoer!AJ150</f>
        <v>0</v>
      </c>
      <c r="AK28" s="173">
        <f>Kosteninvoer!AK150</f>
        <v>0</v>
      </c>
      <c r="AL28" s="173">
        <f>Kosteninvoer!AL150</f>
        <v>0</v>
      </c>
      <c r="AM28" s="173">
        <f>Kosteninvoer!AM150</f>
        <v>0</v>
      </c>
      <c r="AN28" s="173">
        <f>Kosteninvoer!AN150</f>
        <v>0</v>
      </c>
      <c r="AO28" s="173">
        <f>Kosteninvoer!AO150</f>
        <v>0</v>
      </c>
      <c r="AP28" s="173">
        <f>Kosteninvoer!AP150</f>
        <v>0</v>
      </c>
      <c r="AQ28" s="173">
        <f>Kosteninvoer!AQ150</f>
        <v>0</v>
      </c>
      <c r="AR28" s="173">
        <f>Kosteninvoer!AR150</f>
        <v>0</v>
      </c>
      <c r="AS28" s="173">
        <f>Kosteninvoer!AS150</f>
        <v>0</v>
      </c>
      <c r="AT28" s="173">
        <f>Kosteninvoer!AT150</f>
        <v>0</v>
      </c>
      <c r="AU28" s="173">
        <f>Kosteninvoer!AU150</f>
        <v>0</v>
      </c>
      <c r="AV28" s="173">
        <f>Kosteninvoer!AV150</f>
        <v>0</v>
      </c>
      <c r="AW28" s="173">
        <f>Kosteninvoer!AW150</f>
        <v>0</v>
      </c>
      <c r="AX28" s="173">
        <f>Kosteninvoer!AX150</f>
        <v>0</v>
      </c>
      <c r="AY28" s="173">
        <f>Kosteninvoer!AY150</f>
        <v>0</v>
      </c>
      <c r="AZ28" s="173">
        <f>Kosteninvoer!AZ150</f>
        <v>0</v>
      </c>
      <c r="BA28" s="173">
        <f>Kosteninvoer!BA150</f>
        <v>0</v>
      </c>
      <c r="BB28" s="173">
        <f>Kosteninvoer!BB150</f>
        <v>0</v>
      </c>
      <c r="BC28" s="173">
        <f>Kosteninvoer!BC150</f>
        <v>0</v>
      </c>
      <c r="BD28" s="173">
        <f>Kosteninvoer!BD150</f>
        <v>0</v>
      </c>
      <c r="BE28" s="173">
        <f>Kosteninvoer!BE150</f>
        <v>0</v>
      </c>
      <c r="BF28" s="173">
        <f>Kosteninvoer!BF150</f>
        <v>0</v>
      </c>
      <c r="BG28" s="173">
        <f>Kosteninvoer!BG150</f>
        <v>0</v>
      </c>
      <c r="BH28" s="173">
        <f>Kosteninvoer!BH150</f>
        <v>0</v>
      </c>
      <c r="BI28" s="173">
        <f>Kosteninvoer!BI150</f>
        <v>0</v>
      </c>
      <c r="BJ28" s="173">
        <f>Kosteninvoer!BJ150</f>
        <v>0</v>
      </c>
      <c r="BK28" s="173">
        <f>Kosteninvoer!BK150</f>
        <v>0</v>
      </c>
      <c r="BL28" s="173">
        <f>Kosteninvoer!BL150</f>
        <v>0</v>
      </c>
      <c r="BM28" s="173">
        <f>Kosteninvoer!BM150</f>
        <v>0</v>
      </c>
      <c r="BN28" s="173">
        <f>Kosteninvoer!BN150</f>
        <v>0</v>
      </c>
    </row>
    <row r="29" spans="2:66" x14ac:dyDescent="0.35">
      <c r="D29" s="13"/>
      <c r="E29" s="38" t="s">
        <v>186</v>
      </c>
      <c r="F29" s="1"/>
      <c r="G29" s="36">
        <f t="shared" ref="G29:AL29" si="1">SUM(G10:G22)+SUM(G24:G28)</f>
        <v>28000000</v>
      </c>
      <c r="H29" s="36">
        <f>SUM(H10:H22)+SUM(H24:H28)</f>
        <v>0</v>
      </c>
      <c r="I29" s="36">
        <f t="shared" si="1"/>
        <v>0</v>
      </c>
      <c r="J29" s="36">
        <f t="shared" si="1"/>
        <v>0</v>
      </c>
      <c r="K29" s="36">
        <f t="shared" si="1"/>
        <v>0</v>
      </c>
      <c r="L29" s="36">
        <f t="shared" si="1"/>
        <v>0</v>
      </c>
      <c r="M29" s="36">
        <f t="shared" si="1"/>
        <v>0</v>
      </c>
      <c r="N29" s="36">
        <f t="shared" si="1"/>
        <v>0</v>
      </c>
      <c r="O29" s="36">
        <f t="shared" si="1"/>
        <v>0</v>
      </c>
      <c r="P29" s="36">
        <f t="shared" si="1"/>
        <v>900</v>
      </c>
      <c r="Q29" s="36">
        <f t="shared" si="1"/>
        <v>0</v>
      </c>
      <c r="R29" s="36">
        <f t="shared" si="1"/>
        <v>0</v>
      </c>
      <c r="S29" s="36">
        <f t="shared" si="1"/>
        <v>0</v>
      </c>
      <c r="T29" s="36">
        <f t="shared" si="1"/>
        <v>0</v>
      </c>
      <c r="U29" s="36">
        <f t="shared" si="1"/>
        <v>0</v>
      </c>
      <c r="V29" s="36">
        <f t="shared" si="1"/>
        <v>5900000</v>
      </c>
      <c r="W29" s="36">
        <f t="shared" si="1"/>
        <v>0</v>
      </c>
      <c r="X29" s="36">
        <f t="shared" si="1"/>
        <v>0</v>
      </c>
      <c r="Y29" s="36">
        <f t="shared" si="1"/>
        <v>0</v>
      </c>
      <c r="Z29" s="36">
        <f t="shared" si="1"/>
        <v>0</v>
      </c>
      <c r="AA29" s="36">
        <f t="shared" si="1"/>
        <v>0</v>
      </c>
      <c r="AB29" s="36">
        <f t="shared" si="1"/>
        <v>0</v>
      </c>
      <c r="AC29" s="36">
        <f t="shared" si="1"/>
        <v>0</v>
      </c>
      <c r="AD29" s="36">
        <f t="shared" si="1"/>
        <v>0</v>
      </c>
      <c r="AE29" s="36">
        <f t="shared" si="1"/>
        <v>0</v>
      </c>
      <c r="AF29" s="36">
        <f t="shared" si="1"/>
        <v>0</v>
      </c>
      <c r="AG29" s="36">
        <f t="shared" si="1"/>
        <v>0</v>
      </c>
      <c r="AH29" s="36">
        <f t="shared" si="1"/>
        <v>0</v>
      </c>
      <c r="AI29" s="36">
        <f t="shared" si="1"/>
        <v>0</v>
      </c>
      <c r="AJ29" s="36">
        <f t="shared" si="1"/>
        <v>0</v>
      </c>
      <c r="AK29" s="36">
        <f t="shared" si="1"/>
        <v>0</v>
      </c>
      <c r="AL29" s="36">
        <f t="shared" si="1"/>
        <v>0</v>
      </c>
      <c r="AM29" s="36">
        <f t="shared" ref="AM29:BN29" si="2">SUM(AM10:AM22)+SUM(AM24:AM28)</f>
        <v>0</v>
      </c>
      <c r="AN29" s="36">
        <f t="shared" si="2"/>
        <v>0</v>
      </c>
      <c r="AO29" s="36">
        <f t="shared" si="2"/>
        <v>0</v>
      </c>
      <c r="AP29" s="36">
        <f t="shared" si="2"/>
        <v>0</v>
      </c>
      <c r="AQ29" s="36">
        <f t="shared" si="2"/>
        <v>0</v>
      </c>
      <c r="AR29" s="36">
        <f t="shared" si="2"/>
        <v>0</v>
      </c>
      <c r="AS29" s="36">
        <f t="shared" si="2"/>
        <v>0</v>
      </c>
      <c r="AT29" s="36">
        <f t="shared" si="2"/>
        <v>0</v>
      </c>
      <c r="AU29" s="36">
        <f t="shared" si="2"/>
        <v>0</v>
      </c>
      <c r="AV29" s="36">
        <f t="shared" si="2"/>
        <v>0</v>
      </c>
      <c r="AW29" s="36">
        <f t="shared" si="2"/>
        <v>0</v>
      </c>
      <c r="AX29" s="36">
        <f t="shared" si="2"/>
        <v>0</v>
      </c>
      <c r="AY29" s="36">
        <f t="shared" si="2"/>
        <v>0</v>
      </c>
      <c r="AZ29" s="36">
        <f t="shared" si="2"/>
        <v>0</v>
      </c>
      <c r="BA29" s="36">
        <f t="shared" si="2"/>
        <v>0</v>
      </c>
      <c r="BB29" s="36">
        <f t="shared" si="2"/>
        <v>0</v>
      </c>
      <c r="BC29" s="36">
        <f t="shared" si="2"/>
        <v>0</v>
      </c>
      <c r="BD29" s="36">
        <f t="shared" si="2"/>
        <v>0</v>
      </c>
      <c r="BE29" s="36">
        <f t="shared" si="2"/>
        <v>0</v>
      </c>
      <c r="BF29" s="36">
        <f t="shared" si="2"/>
        <v>0</v>
      </c>
      <c r="BG29" s="36">
        <f t="shared" si="2"/>
        <v>0</v>
      </c>
      <c r="BH29" s="36">
        <f t="shared" si="2"/>
        <v>0</v>
      </c>
      <c r="BI29" s="36">
        <f t="shared" si="2"/>
        <v>0</v>
      </c>
      <c r="BJ29" s="36">
        <f t="shared" si="2"/>
        <v>0</v>
      </c>
      <c r="BK29" s="36">
        <f t="shared" si="2"/>
        <v>0</v>
      </c>
      <c r="BL29" s="36">
        <f t="shared" si="2"/>
        <v>0</v>
      </c>
      <c r="BM29" s="36">
        <f t="shared" si="2"/>
        <v>0</v>
      </c>
      <c r="BN29" s="36">
        <f t="shared" si="2"/>
        <v>0</v>
      </c>
    </row>
    <row r="30" spans="2:66" x14ac:dyDescent="0.35">
      <c r="D30" s="39"/>
      <c r="E30" s="40"/>
      <c r="F30" s="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row>
    <row r="31" spans="2:66" x14ac:dyDescent="0.35">
      <c r="B31" s="1" t="s">
        <v>187</v>
      </c>
      <c r="D31" s="14"/>
      <c r="E31" s="12"/>
    </row>
    <row r="32" spans="2:66" x14ac:dyDescent="0.35">
      <c r="B32" s="1"/>
      <c r="C32" s="136" t="s">
        <v>133</v>
      </c>
      <c r="D32" s="14"/>
      <c r="E32" s="12"/>
      <c r="G32" s="176">
        <f>'Invoer warmte'!G7</f>
        <v>2025</v>
      </c>
      <c r="H32" s="176">
        <f t="shared" ref="H32:AM32" si="3">G32+1</f>
        <v>2026</v>
      </c>
      <c r="I32" s="176">
        <f t="shared" si="3"/>
        <v>2027</v>
      </c>
      <c r="J32" s="176">
        <f t="shared" si="3"/>
        <v>2028</v>
      </c>
      <c r="K32" s="176">
        <f t="shared" si="3"/>
        <v>2029</v>
      </c>
      <c r="L32" s="176">
        <f t="shared" si="3"/>
        <v>2030</v>
      </c>
      <c r="M32" s="176">
        <f t="shared" si="3"/>
        <v>2031</v>
      </c>
      <c r="N32" s="176">
        <f t="shared" si="3"/>
        <v>2032</v>
      </c>
      <c r="O32" s="176">
        <f t="shared" si="3"/>
        <v>2033</v>
      </c>
      <c r="P32" s="176">
        <f t="shared" si="3"/>
        <v>2034</v>
      </c>
      <c r="Q32" s="176">
        <f t="shared" si="3"/>
        <v>2035</v>
      </c>
      <c r="R32" s="176">
        <f t="shared" si="3"/>
        <v>2036</v>
      </c>
      <c r="S32" s="176">
        <f t="shared" si="3"/>
        <v>2037</v>
      </c>
      <c r="T32" s="176">
        <f t="shared" si="3"/>
        <v>2038</v>
      </c>
      <c r="U32" s="176">
        <f t="shared" si="3"/>
        <v>2039</v>
      </c>
      <c r="V32" s="176">
        <f t="shared" si="3"/>
        <v>2040</v>
      </c>
      <c r="W32" s="176">
        <f t="shared" si="3"/>
        <v>2041</v>
      </c>
      <c r="X32" s="176">
        <f t="shared" si="3"/>
        <v>2042</v>
      </c>
      <c r="Y32" s="176">
        <f t="shared" si="3"/>
        <v>2043</v>
      </c>
      <c r="Z32" s="176">
        <f t="shared" si="3"/>
        <v>2044</v>
      </c>
      <c r="AA32" s="176">
        <f t="shared" si="3"/>
        <v>2045</v>
      </c>
      <c r="AB32" s="176">
        <f t="shared" si="3"/>
        <v>2046</v>
      </c>
      <c r="AC32" s="176">
        <f t="shared" si="3"/>
        <v>2047</v>
      </c>
      <c r="AD32" s="176">
        <f t="shared" si="3"/>
        <v>2048</v>
      </c>
      <c r="AE32" s="176">
        <f t="shared" si="3"/>
        <v>2049</v>
      </c>
      <c r="AF32" s="176">
        <f t="shared" si="3"/>
        <v>2050</v>
      </c>
      <c r="AG32" s="176">
        <f t="shared" si="3"/>
        <v>2051</v>
      </c>
      <c r="AH32" s="176">
        <f t="shared" si="3"/>
        <v>2052</v>
      </c>
      <c r="AI32" s="176">
        <f t="shared" si="3"/>
        <v>2053</v>
      </c>
      <c r="AJ32" s="176">
        <f t="shared" si="3"/>
        <v>2054</v>
      </c>
      <c r="AK32" s="176">
        <f t="shared" si="3"/>
        <v>2055</v>
      </c>
      <c r="AL32" s="176">
        <f t="shared" si="3"/>
        <v>2056</v>
      </c>
      <c r="AM32" s="176">
        <f t="shared" si="3"/>
        <v>2057</v>
      </c>
      <c r="AN32" s="176">
        <f t="shared" ref="AN32:BN32" si="4">AM32+1</f>
        <v>2058</v>
      </c>
      <c r="AO32" s="176">
        <f t="shared" si="4"/>
        <v>2059</v>
      </c>
      <c r="AP32" s="176">
        <f t="shared" si="4"/>
        <v>2060</v>
      </c>
      <c r="AQ32" s="176">
        <f t="shared" si="4"/>
        <v>2061</v>
      </c>
      <c r="AR32" s="176">
        <f t="shared" si="4"/>
        <v>2062</v>
      </c>
      <c r="AS32" s="176">
        <f t="shared" si="4"/>
        <v>2063</v>
      </c>
      <c r="AT32" s="176">
        <f t="shared" si="4"/>
        <v>2064</v>
      </c>
      <c r="AU32" s="176">
        <f t="shared" si="4"/>
        <v>2065</v>
      </c>
      <c r="AV32" s="176">
        <f t="shared" si="4"/>
        <v>2066</v>
      </c>
      <c r="AW32" s="176">
        <f t="shared" si="4"/>
        <v>2067</v>
      </c>
      <c r="AX32" s="176">
        <f t="shared" si="4"/>
        <v>2068</v>
      </c>
      <c r="AY32" s="176">
        <f t="shared" si="4"/>
        <v>2069</v>
      </c>
      <c r="AZ32" s="176">
        <f t="shared" si="4"/>
        <v>2070</v>
      </c>
      <c r="BA32" s="176">
        <f t="shared" si="4"/>
        <v>2071</v>
      </c>
      <c r="BB32" s="176">
        <f t="shared" si="4"/>
        <v>2072</v>
      </c>
      <c r="BC32" s="176">
        <f t="shared" si="4"/>
        <v>2073</v>
      </c>
      <c r="BD32" s="176">
        <f t="shared" si="4"/>
        <v>2074</v>
      </c>
      <c r="BE32" s="176">
        <f t="shared" si="4"/>
        <v>2075</v>
      </c>
      <c r="BF32" s="176">
        <f t="shared" si="4"/>
        <v>2076</v>
      </c>
      <c r="BG32" s="176">
        <f t="shared" si="4"/>
        <v>2077</v>
      </c>
      <c r="BH32" s="176">
        <f t="shared" si="4"/>
        <v>2078</v>
      </c>
      <c r="BI32" s="176">
        <f t="shared" si="4"/>
        <v>2079</v>
      </c>
      <c r="BJ32" s="176">
        <f t="shared" si="4"/>
        <v>2080</v>
      </c>
      <c r="BK32" s="176">
        <f t="shared" si="4"/>
        <v>2081</v>
      </c>
      <c r="BL32" s="176">
        <f t="shared" si="4"/>
        <v>2082</v>
      </c>
      <c r="BM32" s="176">
        <f t="shared" si="4"/>
        <v>2083</v>
      </c>
      <c r="BN32" s="176">
        <f t="shared" si="4"/>
        <v>2084</v>
      </c>
    </row>
    <row r="33" spans="3:66" x14ac:dyDescent="0.35">
      <c r="E33" s="12" t="s">
        <v>172</v>
      </c>
      <c r="G33" s="177">
        <f>Kosteninvoer!G79</f>
        <v>20000</v>
      </c>
      <c r="H33" s="177">
        <f>Kosteninvoer!H79</f>
        <v>20000</v>
      </c>
      <c r="I33" s="177">
        <f>Kosteninvoer!I79</f>
        <v>20000</v>
      </c>
      <c r="J33" s="177">
        <f>Kosteninvoer!J79</f>
        <v>20000</v>
      </c>
      <c r="K33" s="177">
        <f>Kosteninvoer!K79</f>
        <v>20000</v>
      </c>
      <c r="L33" s="177">
        <f>Kosteninvoer!L79</f>
        <v>20000</v>
      </c>
      <c r="M33" s="177">
        <f>Kosteninvoer!M79</f>
        <v>20000</v>
      </c>
      <c r="N33" s="177">
        <f>Kosteninvoer!N79</f>
        <v>20000</v>
      </c>
      <c r="O33" s="177">
        <f>Kosteninvoer!O79</f>
        <v>20000</v>
      </c>
      <c r="P33" s="177">
        <f>Kosteninvoer!P79</f>
        <v>20000</v>
      </c>
      <c r="Q33" s="177">
        <f>Kosteninvoer!Q79</f>
        <v>20000</v>
      </c>
      <c r="R33" s="177">
        <f>Kosteninvoer!R79</f>
        <v>20000</v>
      </c>
      <c r="S33" s="177">
        <f>Kosteninvoer!S79</f>
        <v>20000</v>
      </c>
      <c r="T33" s="177">
        <f>Kosteninvoer!T79</f>
        <v>20000</v>
      </c>
      <c r="U33" s="177">
        <f>Kosteninvoer!U79</f>
        <v>20000</v>
      </c>
      <c r="V33" s="177">
        <f>Kosteninvoer!V79</f>
        <v>20000</v>
      </c>
      <c r="W33" s="177">
        <f>Kosteninvoer!W79</f>
        <v>20000</v>
      </c>
      <c r="X33" s="177">
        <f>Kosteninvoer!X79</f>
        <v>20000</v>
      </c>
      <c r="Y33" s="177">
        <f>Kosteninvoer!Y79</f>
        <v>20000</v>
      </c>
      <c r="Z33" s="177">
        <f>Kosteninvoer!Z79</f>
        <v>20000</v>
      </c>
      <c r="AA33" s="177">
        <f>Kosteninvoer!AA79</f>
        <v>20000</v>
      </c>
      <c r="AB33" s="177">
        <f>Kosteninvoer!AB79</f>
        <v>20000</v>
      </c>
      <c r="AC33" s="177">
        <f>Kosteninvoer!AC79</f>
        <v>20000</v>
      </c>
      <c r="AD33" s="177">
        <f>Kosteninvoer!AD79</f>
        <v>20000</v>
      </c>
      <c r="AE33" s="177">
        <f>Kosteninvoer!AE79</f>
        <v>20000</v>
      </c>
      <c r="AF33" s="177">
        <f>Kosteninvoer!AF79</f>
        <v>20000</v>
      </c>
      <c r="AG33" s="177">
        <f>Kosteninvoer!AG79</f>
        <v>20000</v>
      </c>
      <c r="AH33" s="177">
        <f>Kosteninvoer!AH79</f>
        <v>20000</v>
      </c>
      <c r="AI33" s="177">
        <f>Kosteninvoer!AI79</f>
        <v>20000</v>
      </c>
      <c r="AJ33" s="177">
        <f>Kosteninvoer!AJ79</f>
        <v>20000</v>
      </c>
      <c r="AK33" s="177">
        <f>Kosteninvoer!AK79</f>
        <v>20000</v>
      </c>
      <c r="AL33" s="177">
        <f>Kosteninvoer!AL79</f>
        <v>20000</v>
      </c>
      <c r="AM33" s="177">
        <f>Kosteninvoer!AM79</f>
        <v>20000</v>
      </c>
      <c r="AN33" s="177">
        <f>Kosteninvoer!AN79</f>
        <v>20000</v>
      </c>
      <c r="AO33" s="177">
        <f>Kosteninvoer!AO79</f>
        <v>20000</v>
      </c>
      <c r="AP33" s="177">
        <f>Kosteninvoer!AP79</f>
        <v>20000</v>
      </c>
      <c r="AQ33" s="177">
        <f>Kosteninvoer!AQ79</f>
        <v>20000</v>
      </c>
      <c r="AR33" s="177">
        <f>Kosteninvoer!AR79</f>
        <v>20000</v>
      </c>
      <c r="AS33" s="177">
        <f>Kosteninvoer!AS79</f>
        <v>20000</v>
      </c>
      <c r="AT33" s="177">
        <f>Kosteninvoer!AT79</f>
        <v>20000</v>
      </c>
      <c r="AU33" s="177">
        <f>Kosteninvoer!AU79</f>
        <v>20000</v>
      </c>
      <c r="AV33" s="177">
        <f>Kosteninvoer!AV79</f>
        <v>20000</v>
      </c>
      <c r="AW33" s="177">
        <f>Kosteninvoer!AW79</f>
        <v>20000</v>
      </c>
      <c r="AX33" s="177">
        <f>Kosteninvoer!AX79</f>
        <v>20000</v>
      </c>
      <c r="AY33" s="177">
        <f>Kosteninvoer!AY79</f>
        <v>20000</v>
      </c>
      <c r="AZ33" s="177">
        <f>Kosteninvoer!AZ79</f>
        <v>20000</v>
      </c>
      <c r="BA33" s="177">
        <f>Kosteninvoer!BA79</f>
        <v>20000</v>
      </c>
      <c r="BB33" s="177">
        <f>Kosteninvoer!BB79</f>
        <v>20000</v>
      </c>
      <c r="BC33" s="177">
        <f>Kosteninvoer!BC79</f>
        <v>20000</v>
      </c>
      <c r="BD33" s="177">
        <f>Kosteninvoer!BD79</f>
        <v>20000</v>
      </c>
      <c r="BE33" s="177">
        <f>Kosteninvoer!BE79</f>
        <v>20000</v>
      </c>
      <c r="BF33" s="177">
        <f>Kosteninvoer!BF79</f>
        <v>20000</v>
      </c>
      <c r="BG33" s="177">
        <f>Kosteninvoer!BG79</f>
        <v>20000</v>
      </c>
      <c r="BH33" s="177">
        <f>Kosteninvoer!BH79</f>
        <v>20000</v>
      </c>
      <c r="BI33" s="177">
        <f>Kosteninvoer!BI79</f>
        <v>20000</v>
      </c>
      <c r="BJ33" s="177">
        <f>Kosteninvoer!BJ79</f>
        <v>20000</v>
      </c>
      <c r="BK33" s="177">
        <f>Kosteninvoer!BK79</f>
        <v>20000</v>
      </c>
      <c r="BL33" s="177">
        <f>Kosteninvoer!BL79</f>
        <v>20000</v>
      </c>
      <c r="BM33" s="177">
        <f>Kosteninvoer!BM79</f>
        <v>20000</v>
      </c>
      <c r="BN33" s="177">
        <f>Kosteninvoer!BN79</f>
        <v>20000</v>
      </c>
    </row>
    <row r="34" spans="3:66" x14ac:dyDescent="0.35">
      <c r="E34" s="12" t="s">
        <v>173</v>
      </c>
      <c r="G34" s="177">
        <f>Kosteninvoer!G87</f>
        <v>0</v>
      </c>
      <c r="H34" s="177">
        <f>Kosteninvoer!H87</f>
        <v>0</v>
      </c>
      <c r="I34" s="177">
        <f>Kosteninvoer!I87</f>
        <v>0</v>
      </c>
      <c r="J34" s="177">
        <f>Kosteninvoer!J87</f>
        <v>0</v>
      </c>
      <c r="K34" s="177">
        <f>Kosteninvoer!K87</f>
        <v>0</v>
      </c>
      <c r="L34" s="177">
        <f>Kosteninvoer!L87</f>
        <v>0</v>
      </c>
      <c r="M34" s="177">
        <f>Kosteninvoer!M87</f>
        <v>0</v>
      </c>
      <c r="N34" s="177">
        <f>Kosteninvoer!N87</f>
        <v>0</v>
      </c>
      <c r="O34" s="177">
        <f>Kosteninvoer!O87</f>
        <v>0</v>
      </c>
      <c r="P34" s="177">
        <f>Kosteninvoer!P87</f>
        <v>0</v>
      </c>
      <c r="Q34" s="177">
        <f>Kosteninvoer!Q87</f>
        <v>0</v>
      </c>
      <c r="R34" s="177">
        <f>Kosteninvoer!R87</f>
        <v>0</v>
      </c>
      <c r="S34" s="177">
        <f>Kosteninvoer!S87</f>
        <v>0</v>
      </c>
      <c r="T34" s="177">
        <f>Kosteninvoer!T87</f>
        <v>0</v>
      </c>
      <c r="U34" s="177">
        <f>Kosteninvoer!U87</f>
        <v>0</v>
      </c>
      <c r="V34" s="177">
        <f>Kosteninvoer!V87</f>
        <v>0</v>
      </c>
      <c r="W34" s="177">
        <f>Kosteninvoer!W87</f>
        <v>0</v>
      </c>
      <c r="X34" s="177">
        <f>Kosteninvoer!X87</f>
        <v>0</v>
      </c>
      <c r="Y34" s="177">
        <f>Kosteninvoer!Y87</f>
        <v>0</v>
      </c>
      <c r="Z34" s="177">
        <f>Kosteninvoer!Z87</f>
        <v>0</v>
      </c>
      <c r="AA34" s="177">
        <f>Kosteninvoer!AA87</f>
        <v>0</v>
      </c>
      <c r="AB34" s="177">
        <f>Kosteninvoer!AB87</f>
        <v>0</v>
      </c>
      <c r="AC34" s="177">
        <f>Kosteninvoer!AC87</f>
        <v>0</v>
      </c>
      <c r="AD34" s="177">
        <f>Kosteninvoer!AD87</f>
        <v>0</v>
      </c>
      <c r="AE34" s="177">
        <f>Kosteninvoer!AE87</f>
        <v>0</v>
      </c>
      <c r="AF34" s="177">
        <f>Kosteninvoer!AF87</f>
        <v>0</v>
      </c>
      <c r="AG34" s="177">
        <f>Kosteninvoer!AG87</f>
        <v>0</v>
      </c>
      <c r="AH34" s="177">
        <f>Kosteninvoer!AH87</f>
        <v>0</v>
      </c>
      <c r="AI34" s="177">
        <f>Kosteninvoer!AI87</f>
        <v>0</v>
      </c>
      <c r="AJ34" s="177">
        <f>Kosteninvoer!AJ87</f>
        <v>0</v>
      </c>
      <c r="AK34" s="177">
        <f>Kosteninvoer!AK87</f>
        <v>0</v>
      </c>
      <c r="AL34" s="177">
        <f>Kosteninvoer!AL87</f>
        <v>0</v>
      </c>
      <c r="AM34" s="177">
        <f>Kosteninvoer!AM87</f>
        <v>0</v>
      </c>
      <c r="AN34" s="177">
        <f>Kosteninvoer!AN87</f>
        <v>0</v>
      </c>
      <c r="AO34" s="177">
        <f>Kosteninvoer!AO87</f>
        <v>0</v>
      </c>
      <c r="AP34" s="177">
        <f>Kosteninvoer!AP87</f>
        <v>0</v>
      </c>
      <c r="AQ34" s="177">
        <f>Kosteninvoer!AQ87</f>
        <v>0</v>
      </c>
      <c r="AR34" s="177">
        <f>Kosteninvoer!AR87</f>
        <v>0</v>
      </c>
      <c r="AS34" s="177">
        <f>Kosteninvoer!AS87</f>
        <v>0</v>
      </c>
      <c r="AT34" s="177">
        <f>Kosteninvoer!AT87</f>
        <v>0</v>
      </c>
      <c r="AU34" s="177">
        <f>Kosteninvoer!AU87</f>
        <v>0</v>
      </c>
      <c r="AV34" s="177">
        <f>Kosteninvoer!AV87</f>
        <v>0</v>
      </c>
      <c r="AW34" s="177">
        <f>Kosteninvoer!AW87</f>
        <v>0</v>
      </c>
      <c r="AX34" s="177">
        <f>Kosteninvoer!AX87</f>
        <v>0</v>
      </c>
      <c r="AY34" s="177">
        <f>Kosteninvoer!AY87</f>
        <v>0</v>
      </c>
      <c r="AZ34" s="177">
        <f>Kosteninvoer!AZ87</f>
        <v>0</v>
      </c>
      <c r="BA34" s="177">
        <f>Kosteninvoer!BA87</f>
        <v>0</v>
      </c>
      <c r="BB34" s="177">
        <f>Kosteninvoer!BB87</f>
        <v>0</v>
      </c>
      <c r="BC34" s="177">
        <f>Kosteninvoer!BC87</f>
        <v>0</v>
      </c>
      <c r="BD34" s="177">
        <f>Kosteninvoer!BD87</f>
        <v>0</v>
      </c>
      <c r="BE34" s="177">
        <f>Kosteninvoer!BE87</f>
        <v>0</v>
      </c>
      <c r="BF34" s="177">
        <f>Kosteninvoer!BF87</f>
        <v>0</v>
      </c>
      <c r="BG34" s="177">
        <f>Kosteninvoer!BG87</f>
        <v>0</v>
      </c>
      <c r="BH34" s="177">
        <f>Kosteninvoer!BH87</f>
        <v>0</v>
      </c>
      <c r="BI34" s="177">
        <f>Kosteninvoer!BI87</f>
        <v>0</v>
      </c>
      <c r="BJ34" s="177">
        <f>Kosteninvoer!BJ87</f>
        <v>0</v>
      </c>
      <c r="BK34" s="177">
        <f>Kosteninvoer!BK87</f>
        <v>0</v>
      </c>
      <c r="BL34" s="177">
        <f>Kosteninvoer!BL87</f>
        <v>0</v>
      </c>
      <c r="BM34" s="177">
        <f>Kosteninvoer!BM87</f>
        <v>0</v>
      </c>
      <c r="BN34" s="177">
        <f>Kosteninvoer!BN87</f>
        <v>0</v>
      </c>
    </row>
    <row r="35" spans="3:66" x14ac:dyDescent="0.35">
      <c r="E35" s="12" t="s">
        <v>174</v>
      </c>
      <c r="G35" s="177">
        <f>Kosteninvoer!G95</f>
        <v>0</v>
      </c>
      <c r="H35" s="177">
        <f>Kosteninvoer!H95</f>
        <v>0</v>
      </c>
      <c r="I35" s="177">
        <f>Kosteninvoer!I95</f>
        <v>0</v>
      </c>
      <c r="J35" s="177">
        <f>Kosteninvoer!J95</f>
        <v>0</v>
      </c>
      <c r="K35" s="177">
        <f>Kosteninvoer!K95</f>
        <v>0</v>
      </c>
      <c r="L35" s="177">
        <f>Kosteninvoer!L95</f>
        <v>0</v>
      </c>
      <c r="M35" s="177">
        <f>Kosteninvoer!M95</f>
        <v>0</v>
      </c>
      <c r="N35" s="177">
        <f>Kosteninvoer!N95</f>
        <v>0</v>
      </c>
      <c r="O35" s="177">
        <f>Kosteninvoer!O95</f>
        <v>0</v>
      </c>
      <c r="P35" s="177">
        <f>Kosteninvoer!P95</f>
        <v>0</v>
      </c>
      <c r="Q35" s="177">
        <f>Kosteninvoer!Q95</f>
        <v>0</v>
      </c>
      <c r="R35" s="177">
        <f>Kosteninvoer!R95</f>
        <v>0</v>
      </c>
      <c r="S35" s="177">
        <f>Kosteninvoer!S95</f>
        <v>0</v>
      </c>
      <c r="T35" s="177">
        <f>Kosteninvoer!T95</f>
        <v>0</v>
      </c>
      <c r="U35" s="177">
        <f>Kosteninvoer!U95</f>
        <v>0</v>
      </c>
      <c r="V35" s="177">
        <f>Kosteninvoer!V95</f>
        <v>0</v>
      </c>
      <c r="W35" s="177">
        <f>Kosteninvoer!W95</f>
        <v>0</v>
      </c>
      <c r="X35" s="177">
        <f>Kosteninvoer!X95</f>
        <v>0</v>
      </c>
      <c r="Y35" s="177">
        <f>Kosteninvoer!Y95</f>
        <v>0</v>
      </c>
      <c r="Z35" s="177">
        <f>Kosteninvoer!Z95</f>
        <v>0</v>
      </c>
      <c r="AA35" s="177">
        <f>Kosteninvoer!AA95</f>
        <v>0</v>
      </c>
      <c r="AB35" s="177">
        <f>Kosteninvoer!AB95</f>
        <v>0</v>
      </c>
      <c r="AC35" s="177">
        <f>Kosteninvoer!AC95</f>
        <v>0</v>
      </c>
      <c r="AD35" s="177">
        <f>Kosteninvoer!AD95</f>
        <v>0</v>
      </c>
      <c r="AE35" s="177">
        <f>Kosteninvoer!AE95</f>
        <v>0</v>
      </c>
      <c r="AF35" s="177">
        <f>Kosteninvoer!AF95</f>
        <v>0</v>
      </c>
      <c r="AG35" s="177">
        <f>Kosteninvoer!AG95</f>
        <v>0</v>
      </c>
      <c r="AH35" s="177">
        <f>Kosteninvoer!AH95</f>
        <v>0</v>
      </c>
      <c r="AI35" s="177">
        <f>Kosteninvoer!AI95</f>
        <v>0</v>
      </c>
      <c r="AJ35" s="177">
        <f>Kosteninvoer!AJ95</f>
        <v>0</v>
      </c>
      <c r="AK35" s="177">
        <f>Kosteninvoer!AK95</f>
        <v>0</v>
      </c>
      <c r="AL35" s="177">
        <f>Kosteninvoer!AL95</f>
        <v>0</v>
      </c>
      <c r="AM35" s="177">
        <f>Kosteninvoer!AM95</f>
        <v>0</v>
      </c>
      <c r="AN35" s="177">
        <f>Kosteninvoer!AN95</f>
        <v>0</v>
      </c>
      <c r="AO35" s="177">
        <f>Kosteninvoer!AO95</f>
        <v>0</v>
      </c>
      <c r="AP35" s="177">
        <f>Kosteninvoer!AP95</f>
        <v>0</v>
      </c>
      <c r="AQ35" s="177">
        <f>Kosteninvoer!AQ95</f>
        <v>0</v>
      </c>
      <c r="AR35" s="177">
        <f>Kosteninvoer!AR95</f>
        <v>0</v>
      </c>
      <c r="AS35" s="177">
        <f>Kosteninvoer!AS95</f>
        <v>0</v>
      </c>
      <c r="AT35" s="177">
        <f>Kosteninvoer!AT95</f>
        <v>0</v>
      </c>
      <c r="AU35" s="177">
        <f>Kosteninvoer!AU95</f>
        <v>0</v>
      </c>
      <c r="AV35" s="177">
        <f>Kosteninvoer!AV95</f>
        <v>0</v>
      </c>
      <c r="AW35" s="177">
        <f>Kosteninvoer!AW95</f>
        <v>0</v>
      </c>
      <c r="AX35" s="177">
        <f>Kosteninvoer!AX95</f>
        <v>0</v>
      </c>
      <c r="AY35" s="177">
        <f>Kosteninvoer!AY95</f>
        <v>0</v>
      </c>
      <c r="AZ35" s="177">
        <f>Kosteninvoer!AZ95</f>
        <v>0</v>
      </c>
      <c r="BA35" s="177">
        <f>Kosteninvoer!BA95</f>
        <v>0</v>
      </c>
      <c r="BB35" s="177">
        <f>Kosteninvoer!BB95</f>
        <v>0</v>
      </c>
      <c r="BC35" s="177">
        <f>Kosteninvoer!BC95</f>
        <v>0</v>
      </c>
      <c r="BD35" s="177">
        <f>Kosteninvoer!BD95</f>
        <v>0</v>
      </c>
      <c r="BE35" s="177">
        <f>Kosteninvoer!BE95</f>
        <v>0</v>
      </c>
      <c r="BF35" s="177">
        <f>Kosteninvoer!BF95</f>
        <v>0</v>
      </c>
      <c r="BG35" s="177">
        <f>Kosteninvoer!BG95</f>
        <v>0</v>
      </c>
      <c r="BH35" s="177">
        <f>Kosteninvoer!BH95</f>
        <v>0</v>
      </c>
      <c r="BI35" s="177">
        <f>Kosteninvoer!BI95</f>
        <v>0</v>
      </c>
      <c r="BJ35" s="177">
        <f>Kosteninvoer!BJ95</f>
        <v>0</v>
      </c>
      <c r="BK35" s="177">
        <f>Kosteninvoer!BK95</f>
        <v>0</v>
      </c>
      <c r="BL35" s="177">
        <f>Kosteninvoer!BL95</f>
        <v>0</v>
      </c>
      <c r="BM35" s="177">
        <f>Kosteninvoer!BM95</f>
        <v>0</v>
      </c>
      <c r="BN35" s="177">
        <f>Kosteninvoer!BN95</f>
        <v>0</v>
      </c>
    </row>
    <row r="36" spans="3:66" x14ac:dyDescent="0.35">
      <c r="E36" s="12" t="s">
        <v>188</v>
      </c>
      <c r="G36" s="177">
        <f>Kosteninvoer!G106</f>
        <v>200000</v>
      </c>
      <c r="H36" s="177">
        <f>Kosteninvoer!H106</f>
        <v>200000</v>
      </c>
      <c r="I36" s="177">
        <f>Kosteninvoer!I106</f>
        <v>200000</v>
      </c>
      <c r="J36" s="177">
        <f>Kosteninvoer!J106</f>
        <v>200000</v>
      </c>
      <c r="K36" s="177">
        <f>Kosteninvoer!K106</f>
        <v>200000</v>
      </c>
      <c r="L36" s="177">
        <f>Kosteninvoer!L106</f>
        <v>200000</v>
      </c>
      <c r="M36" s="177">
        <f>Kosteninvoer!M106</f>
        <v>200000</v>
      </c>
      <c r="N36" s="177">
        <f>Kosteninvoer!N106</f>
        <v>200000</v>
      </c>
      <c r="O36" s="177">
        <f>Kosteninvoer!O106</f>
        <v>200000</v>
      </c>
      <c r="P36" s="177">
        <f>Kosteninvoer!P106</f>
        <v>200000</v>
      </c>
      <c r="Q36" s="177">
        <f>Kosteninvoer!Q106</f>
        <v>200000</v>
      </c>
      <c r="R36" s="177">
        <f>Kosteninvoer!R106</f>
        <v>200000</v>
      </c>
      <c r="S36" s="177">
        <f>Kosteninvoer!S106</f>
        <v>200000</v>
      </c>
      <c r="T36" s="177">
        <f>Kosteninvoer!T106</f>
        <v>200000</v>
      </c>
      <c r="U36" s="177">
        <f>Kosteninvoer!U106</f>
        <v>200000</v>
      </c>
      <c r="V36" s="177">
        <f>Kosteninvoer!V106</f>
        <v>200000</v>
      </c>
      <c r="W36" s="177">
        <f>Kosteninvoer!W106</f>
        <v>200000</v>
      </c>
      <c r="X36" s="177">
        <f>Kosteninvoer!X106</f>
        <v>200000</v>
      </c>
      <c r="Y36" s="177">
        <f>Kosteninvoer!Y106</f>
        <v>200000</v>
      </c>
      <c r="Z36" s="177">
        <f>Kosteninvoer!Z106</f>
        <v>200000</v>
      </c>
      <c r="AA36" s="177">
        <f>Kosteninvoer!AA106</f>
        <v>200000</v>
      </c>
      <c r="AB36" s="177">
        <f>Kosteninvoer!AB106</f>
        <v>200000</v>
      </c>
      <c r="AC36" s="177">
        <f>Kosteninvoer!AC106</f>
        <v>200000</v>
      </c>
      <c r="AD36" s="177">
        <f>Kosteninvoer!AD106</f>
        <v>200000</v>
      </c>
      <c r="AE36" s="177">
        <f>Kosteninvoer!AE106</f>
        <v>200000</v>
      </c>
      <c r="AF36" s="177">
        <f>Kosteninvoer!AF106</f>
        <v>200000</v>
      </c>
      <c r="AG36" s="177">
        <f>Kosteninvoer!AG106</f>
        <v>200000</v>
      </c>
      <c r="AH36" s="177">
        <f>Kosteninvoer!AH106</f>
        <v>200000</v>
      </c>
      <c r="AI36" s="177">
        <f>Kosteninvoer!AI106</f>
        <v>200000</v>
      </c>
      <c r="AJ36" s="177">
        <f>Kosteninvoer!AJ106</f>
        <v>200000</v>
      </c>
      <c r="AK36" s="177">
        <f>Kosteninvoer!AK106</f>
        <v>200000</v>
      </c>
      <c r="AL36" s="177">
        <f>Kosteninvoer!AL106</f>
        <v>200000</v>
      </c>
      <c r="AM36" s="177">
        <f>Kosteninvoer!AM106</f>
        <v>200000</v>
      </c>
      <c r="AN36" s="177">
        <f>Kosteninvoer!AN106</f>
        <v>200000</v>
      </c>
      <c r="AO36" s="177">
        <f>Kosteninvoer!AO106</f>
        <v>200000</v>
      </c>
      <c r="AP36" s="177">
        <f>Kosteninvoer!AP106</f>
        <v>200000</v>
      </c>
      <c r="AQ36" s="177">
        <f>Kosteninvoer!AQ106</f>
        <v>200000</v>
      </c>
      <c r="AR36" s="177">
        <f>Kosteninvoer!AR106</f>
        <v>200000</v>
      </c>
      <c r="AS36" s="177">
        <f>Kosteninvoer!AS106</f>
        <v>200000</v>
      </c>
      <c r="AT36" s="177">
        <f>Kosteninvoer!AT106</f>
        <v>200000</v>
      </c>
      <c r="AU36" s="177">
        <f>Kosteninvoer!AU106</f>
        <v>200000</v>
      </c>
      <c r="AV36" s="177">
        <f>Kosteninvoer!AV106</f>
        <v>200000</v>
      </c>
      <c r="AW36" s="177">
        <f>Kosteninvoer!AW106</f>
        <v>200000</v>
      </c>
      <c r="AX36" s="177">
        <f>Kosteninvoer!AX106</f>
        <v>200000</v>
      </c>
      <c r="AY36" s="177">
        <f>Kosteninvoer!AY106</f>
        <v>200000</v>
      </c>
      <c r="AZ36" s="177">
        <f>Kosteninvoer!AZ106</f>
        <v>200000</v>
      </c>
      <c r="BA36" s="177">
        <f>Kosteninvoer!BA106</f>
        <v>200000</v>
      </c>
      <c r="BB36" s="177">
        <f>Kosteninvoer!BB106</f>
        <v>200000</v>
      </c>
      <c r="BC36" s="177">
        <f>Kosteninvoer!BC106</f>
        <v>200000</v>
      </c>
      <c r="BD36" s="177">
        <f>Kosteninvoer!BD106</f>
        <v>200000</v>
      </c>
      <c r="BE36" s="177">
        <f>Kosteninvoer!BE106</f>
        <v>200000</v>
      </c>
      <c r="BF36" s="177">
        <f>Kosteninvoer!BF106</f>
        <v>200000</v>
      </c>
      <c r="BG36" s="177">
        <f>Kosteninvoer!BG106</f>
        <v>200000</v>
      </c>
      <c r="BH36" s="177">
        <f>Kosteninvoer!BH106</f>
        <v>200000</v>
      </c>
      <c r="BI36" s="177">
        <f>Kosteninvoer!BI106</f>
        <v>200000</v>
      </c>
      <c r="BJ36" s="177">
        <f>Kosteninvoer!BJ106</f>
        <v>200000</v>
      </c>
      <c r="BK36" s="177">
        <f>Kosteninvoer!BK106</f>
        <v>200000</v>
      </c>
      <c r="BL36" s="177">
        <f>Kosteninvoer!BL106</f>
        <v>200000</v>
      </c>
      <c r="BM36" s="177">
        <f>Kosteninvoer!BM106</f>
        <v>200000</v>
      </c>
      <c r="BN36" s="177">
        <f>Kosteninvoer!BN106</f>
        <v>200000</v>
      </c>
    </row>
    <row r="37" spans="3:66" x14ac:dyDescent="0.35">
      <c r="E37" s="12" t="s">
        <v>189</v>
      </c>
      <c r="G37" s="177">
        <f>Kosteninvoer!G110</f>
        <v>6000</v>
      </c>
      <c r="H37" s="177">
        <f>Kosteninvoer!H110</f>
        <v>6000</v>
      </c>
      <c r="I37" s="177">
        <f>Kosteninvoer!I110</f>
        <v>6000</v>
      </c>
      <c r="J37" s="177">
        <f>Kosteninvoer!J110</f>
        <v>6000</v>
      </c>
      <c r="K37" s="177">
        <f>Kosteninvoer!K110</f>
        <v>6000</v>
      </c>
      <c r="L37" s="177">
        <f>Kosteninvoer!L110</f>
        <v>6000</v>
      </c>
      <c r="M37" s="177">
        <f>Kosteninvoer!M110</f>
        <v>6000</v>
      </c>
      <c r="N37" s="177">
        <f>Kosteninvoer!N110</f>
        <v>6000</v>
      </c>
      <c r="O37" s="177">
        <f>Kosteninvoer!O110</f>
        <v>6000</v>
      </c>
      <c r="P37" s="177">
        <f>Kosteninvoer!P110</f>
        <v>6000</v>
      </c>
      <c r="Q37" s="177">
        <f>Kosteninvoer!Q110</f>
        <v>6000</v>
      </c>
      <c r="R37" s="177">
        <f>Kosteninvoer!R110</f>
        <v>6000</v>
      </c>
      <c r="S37" s="177">
        <f>Kosteninvoer!S110</f>
        <v>6000</v>
      </c>
      <c r="T37" s="177">
        <f>Kosteninvoer!T110</f>
        <v>6000</v>
      </c>
      <c r="U37" s="177">
        <f>Kosteninvoer!U110</f>
        <v>6000</v>
      </c>
      <c r="V37" s="177">
        <f>Kosteninvoer!V110</f>
        <v>6000</v>
      </c>
      <c r="W37" s="177">
        <f>Kosteninvoer!W110</f>
        <v>6000</v>
      </c>
      <c r="X37" s="177">
        <f>Kosteninvoer!X110</f>
        <v>6000</v>
      </c>
      <c r="Y37" s="177">
        <f>Kosteninvoer!Y110</f>
        <v>6000</v>
      </c>
      <c r="Z37" s="177">
        <f>Kosteninvoer!Z110</f>
        <v>6000</v>
      </c>
      <c r="AA37" s="177">
        <f>Kosteninvoer!AA110</f>
        <v>6000</v>
      </c>
      <c r="AB37" s="177">
        <f>Kosteninvoer!AB110</f>
        <v>6000</v>
      </c>
      <c r="AC37" s="177">
        <f>Kosteninvoer!AC110</f>
        <v>6000</v>
      </c>
      <c r="AD37" s="177">
        <f>Kosteninvoer!AD110</f>
        <v>6000</v>
      </c>
      <c r="AE37" s="177">
        <f>Kosteninvoer!AE110</f>
        <v>6000</v>
      </c>
      <c r="AF37" s="177">
        <f>Kosteninvoer!AF110</f>
        <v>6000</v>
      </c>
      <c r="AG37" s="177">
        <f>Kosteninvoer!AG110</f>
        <v>6000</v>
      </c>
      <c r="AH37" s="177">
        <f>Kosteninvoer!AH110</f>
        <v>6000</v>
      </c>
      <c r="AI37" s="177">
        <f>Kosteninvoer!AI110</f>
        <v>6000</v>
      </c>
      <c r="AJ37" s="177">
        <f>Kosteninvoer!AJ110</f>
        <v>6000</v>
      </c>
      <c r="AK37" s="177">
        <f>Kosteninvoer!AK110</f>
        <v>6000</v>
      </c>
      <c r="AL37" s="177">
        <f>Kosteninvoer!AL110</f>
        <v>6000</v>
      </c>
      <c r="AM37" s="177">
        <f>Kosteninvoer!AM110</f>
        <v>6000</v>
      </c>
      <c r="AN37" s="177">
        <f>Kosteninvoer!AN110</f>
        <v>6000</v>
      </c>
      <c r="AO37" s="177">
        <f>Kosteninvoer!AO110</f>
        <v>6000</v>
      </c>
      <c r="AP37" s="177">
        <f>Kosteninvoer!AP110</f>
        <v>6000</v>
      </c>
      <c r="AQ37" s="177">
        <f>Kosteninvoer!AQ110</f>
        <v>6000</v>
      </c>
      <c r="AR37" s="177">
        <f>Kosteninvoer!AR110</f>
        <v>6000</v>
      </c>
      <c r="AS37" s="177">
        <f>Kosteninvoer!AS110</f>
        <v>6000</v>
      </c>
      <c r="AT37" s="177">
        <f>Kosteninvoer!AT110</f>
        <v>6000</v>
      </c>
      <c r="AU37" s="177">
        <f>Kosteninvoer!AU110</f>
        <v>6000</v>
      </c>
      <c r="AV37" s="177">
        <f>Kosteninvoer!AV110</f>
        <v>6000</v>
      </c>
      <c r="AW37" s="177">
        <f>Kosteninvoer!AW110</f>
        <v>6000</v>
      </c>
      <c r="AX37" s="177">
        <f>Kosteninvoer!AX110</f>
        <v>6000</v>
      </c>
      <c r="AY37" s="177">
        <f>Kosteninvoer!AY110</f>
        <v>6000</v>
      </c>
      <c r="AZ37" s="177">
        <f>Kosteninvoer!AZ110</f>
        <v>6000</v>
      </c>
      <c r="BA37" s="177">
        <f>Kosteninvoer!BA110</f>
        <v>6000</v>
      </c>
      <c r="BB37" s="177">
        <f>Kosteninvoer!BB110</f>
        <v>6000</v>
      </c>
      <c r="BC37" s="177">
        <f>Kosteninvoer!BC110</f>
        <v>6000</v>
      </c>
      <c r="BD37" s="177">
        <f>Kosteninvoer!BD110</f>
        <v>6000</v>
      </c>
      <c r="BE37" s="177">
        <f>Kosteninvoer!BE110</f>
        <v>6000</v>
      </c>
      <c r="BF37" s="177">
        <f>Kosteninvoer!BF110</f>
        <v>6000</v>
      </c>
      <c r="BG37" s="177">
        <f>Kosteninvoer!BG110</f>
        <v>6000</v>
      </c>
      <c r="BH37" s="177">
        <f>Kosteninvoer!BH110</f>
        <v>6000</v>
      </c>
      <c r="BI37" s="177">
        <f>Kosteninvoer!BI110</f>
        <v>6000</v>
      </c>
      <c r="BJ37" s="177">
        <f>Kosteninvoer!BJ110</f>
        <v>6000</v>
      </c>
      <c r="BK37" s="177">
        <f>Kosteninvoer!BK110</f>
        <v>6000</v>
      </c>
      <c r="BL37" s="177">
        <f>Kosteninvoer!BL110</f>
        <v>6000</v>
      </c>
      <c r="BM37" s="177">
        <f>Kosteninvoer!BM110</f>
        <v>6000</v>
      </c>
      <c r="BN37" s="177">
        <f>Kosteninvoer!BN110</f>
        <v>6000</v>
      </c>
    </row>
    <row r="38" spans="3:66" x14ac:dyDescent="0.35">
      <c r="C38" s="136" t="s">
        <v>190</v>
      </c>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row>
    <row r="39" spans="3:66" x14ac:dyDescent="0.35">
      <c r="E39" s="12" t="s">
        <v>85</v>
      </c>
      <c r="G39" s="177">
        <f>Kosteninvoer!G160+Kosteninvoer!G198</f>
        <v>250000</v>
      </c>
      <c r="H39" s="177">
        <f>Kosteninvoer!H160+Kosteninvoer!H198</f>
        <v>250000</v>
      </c>
      <c r="I39" s="177">
        <f>Kosteninvoer!I160+Kosteninvoer!I198</f>
        <v>250000</v>
      </c>
      <c r="J39" s="177">
        <f>Kosteninvoer!J160+Kosteninvoer!J198</f>
        <v>250000</v>
      </c>
      <c r="K39" s="177">
        <f>Kosteninvoer!K160+Kosteninvoer!K198</f>
        <v>250000</v>
      </c>
      <c r="L39" s="177">
        <f>Kosteninvoer!L160+Kosteninvoer!L198</f>
        <v>250000</v>
      </c>
      <c r="M39" s="177">
        <f>Kosteninvoer!M160+Kosteninvoer!M198</f>
        <v>250000</v>
      </c>
      <c r="N39" s="177">
        <f>Kosteninvoer!N160+Kosteninvoer!N198</f>
        <v>250000</v>
      </c>
      <c r="O39" s="177">
        <f>Kosteninvoer!O160+Kosteninvoer!O198</f>
        <v>250000</v>
      </c>
      <c r="P39" s="177">
        <f>Kosteninvoer!P160+Kosteninvoer!P198</f>
        <v>250000</v>
      </c>
      <c r="Q39" s="177">
        <f>Kosteninvoer!Q160+Kosteninvoer!Q198</f>
        <v>250000</v>
      </c>
      <c r="R39" s="177">
        <f>Kosteninvoer!R160+Kosteninvoer!R198</f>
        <v>250000</v>
      </c>
      <c r="S39" s="177">
        <f>Kosteninvoer!S160+Kosteninvoer!S198</f>
        <v>250000</v>
      </c>
      <c r="T39" s="177">
        <f>Kosteninvoer!T160+Kosteninvoer!T198</f>
        <v>250000</v>
      </c>
      <c r="U39" s="177">
        <f>Kosteninvoer!U160+Kosteninvoer!U198</f>
        <v>250000</v>
      </c>
      <c r="V39" s="177">
        <f>Kosteninvoer!V160+Kosteninvoer!V198</f>
        <v>250000</v>
      </c>
      <c r="W39" s="177">
        <f>Kosteninvoer!W160+Kosteninvoer!W198</f>
        <v>250000</v>
      </c>
      <c r="X39" s="177">
        <f>Kosteninvoer!X160+Kosteninvoer!X198</f>
        <v>250000</v>
      </c>
      <c r="Y39" s="177">
        <f>Kosteninvoer!Y160+Kosteninvoer!Y198</f>
        <v>250000</v>
      </c>
      <c r="Z39" s="177">
        <f>Kosteninvoer!Z160+Kosteninvoer!Z198</f>
        <v>250000</v>
      </c>
      <c r="AA39" s="177">
        <f>Kosteninvoer!AA160+Kosteninvoer!AA198</f>
        <v>250000</v>
      </c>
      <c r="AB39" s="177">
        <f>Kosteninvoer!AB160+Kosteninvoer!AB198</f>
        <v>250000</v>
      </c>
      <c r="AC39" s="177">
        <f>Kosteninvoer!AC160+Kosteninvoer!AC198</f>
        <v>250000</v>
      </c>
      <c r="AD39" s="177">
        <f>Kosteninvoer!AD160+Kosteninvoer!AD198</f>
        <v>250000</v>
      </c>
      <c r="AE39" s="177">
        <f>Kosteninvoer!AE160+Kosteninvoer!AE198</f>
        <v>250000</v>
      </c>
      <c r="AF39" s="177">
        <f>Kosteninvoer!AF160+Kosteninvoer!AF198</f>
        <v>250000</v>
      </c>
      <c r="AG39" s="177">
        <f>Kosteninvoer!AG160+Kosteninvoer!AG198</f>
        <v>250000</v>
      </c>
      <c r="AH39" s="177">
        <f>Kosteninvoer!AH160+Kosteninvoer!AH198</f>
        <v>250000</v>
      </c>
      <c r="AI39" s="177">
        <f>Kosteninvoer!AI160+Kosteninvoer!AI198</f>
        <v>250000</v>
      </c>
      <c r="AJ39" s="177">
        <f>Kosteninvoer!AJ160+Kosteninvoer!AJ198</f>
        <v>250000</v>
      </c>
      <c r="AK39" s="177">
        <f>Kosteninvoer!AK160+Kosteninvoer!AK198</f>
        <v>250000</v>
      </c>
      <c r="AL39" s="177">
        <f>Kosteninvoer!AL160+Kosteninvoer!AL198</f>
        <v>250000</v>
      </c>
      <c r="AM39" s="177">
        <f>Kosteninvoer!AM160+Kosteninvoer!AM198</f>
        <v>250000</v>
      </c>
      <c r="AN39" s="177">
        <f>Kosteninvoer!AN160+Kosteninvoer!AN198</f>
        <v>250000</v>
      </c>
      <c r="AO39" s="177">
        <f>Kosteninvoer!AO160+Kosteninvoer!AO198</f>
        <v>250000</v>
      </c>
      <c r="AP39" s="177">
        <f>Kosteninvoer!AP160+Kosteninvoer!AP198</f>
        <v>250000</v>
      </c>
      <c r="AQ39" s="177">
        <f>Kosteninvoer!AQ160+Kosteninvoer!AQ198</f>
        <v>250000</v>
      </c>
      <c r="AR39" s="177">
        <f>Kosteninvoer!AR160+Kosteninvoer!AR198</f>
        <v>250000</v>
      </c>
      <c r="AS39" s="177">
        <f>Kosteninvoer!AS160+Kosteninvoer!AS198</f>
        <v>250000</v>
      </c>
      <c r="AT39" s="177">
        <f>Kosteninvoer!AT160+Kosteninvoer!AT198</f>
        <v>250000</v>
      </c>
      <c r="AU39" s="177">
        <f>Kosteninvoer!AU160+Kosteninvoer!AU198</f>
        <v>250000</v>
      </c>
      <c r="AV39" s="177">
        <f>Kosteninvoer!AV160+Kosteninvoer!AV198</f>
        <v>250000</v>
      </c>
      <c r="AW39" s="177">
        <f>Kosteninvoer!AW160+Kosteninvoer!AW198</f>
        <v>250000</v>
      </c>
      <c r="AX39" s="177">
        <f>Kosteninvoer!AX160+Kosteninvoer!AX198</f>
        <v>250000</v>
      </c>
      <c r="AY39" s="177">
        <f>Kosteninvoer!AY160+Kosteninvoer!AY198</f>
        <v>250000</v>
      </c>
      <c r="AZ39" s="177">
        <f>Kosteninvoer!AZ160+Kosteninvoer!AZ198</f>
        <v>250000</v>
      </c>
      <c r="BA39" s="177">
        <f>Kosteninvoer!BA160+Kosteninvoer!BA198</f>
        <v>250000</v>
      </c>
      <c r="BB39" s="177">
        <f>Kosteninvoer!BB160+Kosteninvoer!BB198</f>
        <v>250000</v>
      </c>
      <c r="BC39" s="177">
        <f>Kosteninvoer!BC160+Kosteninvoer!BC198</f>
        <v>250000</v>
      </c>
      <c r="BD39" s="177">
        <f>Kosteninvoer!BD160+Kosteninvoer!BD198</f>
        <v>250000</v>
      </c>
      <c r="BE39" s="177">
        <f>Kosteninvoer!BE160+Kosteninvoer!BE198</f>
        <v>250000</v>
      </c>
      <c r="BF39" s="177">
        <f>Kosteninvoer!BF160+Kosteninvoer!BF198</f>
        <v>250000</v>
      </c>
      <c r="BG39" s="177">
        <f>Kosteninvoer!BG160+Kosteninvoer!BG198</f>
        <v>250000</v>
      </c>
      <c r="BH39" s="177">
        <f>Kosteninvoer!BH160+Kosteninvoer!BH198</f>
        <v>250000</v>
      </c>
      <c r="BI39" s="177">
        <f>Kosteninvoer!BI160+Kosteninvoer!BI198</f>
        <v>250000</v>
      </c>
      <c r="BJ39" s="177">
        <f>Kosteninvoer!BJ160+Kosteninvoer!BJ198</f>
        <v>250000</v>
      </c>
      <c r="BK39" s="177">
        <f>Kosteninvoer!BK160+Kosteninvoer!BK198</f>
        <v>250000</v>
      </c>
      <c r="BL39" s="177">
        <f>Kosteninvoer!BL160+Kosteninvoer!BL198</f>
        <v>250000</v>
      </c>
      <c r="BM39" s="177">
        <f>Kosteninvoer!BM160+Kosteninvoer!BM198</f>
        <v>250000</v>
      </c>
      <c r="BN39" s="177">
        <f>Kosteninvoer!BN160+Kosteninvoer!BN198</f>
        <v>250000</v>
      </c>
    </row>
    <row r="40" spans="3:66" x14ac:dyDescent="0.35">
      <c r="E40" s="12" t="s">
        <v>86</v>
      </c>
      <c r="G40" s="177">
        <f>Kosteninvoer!G167+Kosteninvoer!G205</f>
        <v>0</v>
      </c>
      <c r="H40" s="177">
        <f>Kosteninvoer!H167+Kosteninvoer!H205</f>
        <v>0</v>
      </c>
      <c r="I40" s="177">
        <f>Kosteninvoer!I167+Kosteninvoer!I205</f>
        <v>0</v>
      </c>
      <c r="J40" s="177">
        <f>Kosteninvoer!J167+Kosteninvoer!J205</f>
        <v>0</v>
      </c>
      <c r="K40" s="177">
        <f>Kosteninvoer!K167+Kosteninvoer!K205</f>
        <v>0</v>
      </c>
      <c r="L40" s="177">
        <f>Kosteninvoer!L167+Kosteninvoer!L205</f>
        <v>0</v>
      </c>
      <c r="M40" s="177">
        <f>Kosteninvoer!M167+Kosteninvoer!M205</f>
        <v>0</v>
      </c>
      <c r="N40" s="177">
        <f>Kosteninvoer!N167+Kosteninvoer!N205</f>
        <v>0</v>
      </c>
      <c r="O40" s="177">
        <f>Kosteninvoer!O167+Kosteninvoer!O205</f>
        <v>0</v>
      </c>
      <c r="P40" s="177">
        <f>Kosteninvoer!P167+Kosteninvoer!P205</f>
        <v>0</v>
      </c>
      <c r="Q40" s="177">
        <f>Kosteninvoer!Q167+Kosteninvoer!Q205</f>
        <v>0</v>
      </c>
      <c r="R40" s="177">
        <f>Kosteninvoer!R167+Kosteninvoer!R205</f>
        <v>0</v>
      </c>
      <c r="S40" s="177">
        <f>Kosteninvoer!S167+Kosteninvoer!S205</f>
        <v>0</v>
      </c>
      <c r="T40" s="177">
        <f>Kosteninvoer!T167+Kosteninvoer!T205</f>
        <v>0</v>
      </c>
      <c r="U40" s="177">
        <f>Kosteninvoer!U167+Kosteninvoer!U205</f>
        <v>0</v>
      </c>
      <c r="V40" s="177">
        <f>Kosteninvoer!V167+Kosteninvoer!V205</f>
        <v>0</v>
      </c>
      <c r="W40" s="177">
        <f>Kosteninvoer!W167+Kosteninvoer!W205</f>
        <v>0</v>
      </c>
      <c r="X40" s="177">
        <f>Kosteninvoer!X167+Kosteninvoer!X205</f>
        <v>0</v>
      </c>
      <c r="Y40" s="177">
        <f>Kosteninvoer!Y167+Kosteninvoer!Y205</f>
        <v>0</v>
      </c>
      <c r="Z40" s="177">
        <f>Kosteninvoer!Z167+Kosteninvoer!Z205</f>
        <v>0</v>
      </c>
      <c r="AA40" s="177">
        <f>Kosteninvoer!AA167+Kosteninvoer!AA205</f>
        <v>0</v>
      </c>
      <c r="AB40" s="177">
        <f>Kosteninvoer!AB167+Kosteninvoer!AB205</f>
        <v>0</v>
      </c>
      <c r="AC40" s="177">
        <f>Kosteninvoer!AC167+Kosteninvoer!AC205</f>
        <v>0</v>
      </c>
      <c r="AD40" s="177">
        <f>Kosteninvoer!AD167+Kosteninvoer!AD205</f>
        <v>0</v>
      </c>
      <c r="AE40" s="177">
        <f>Kosteninvoer!AE167+Kosteninvoer!AE205</f>
        <v>0</v>
      </c>
      <c r="AF40" s="177">
        <f>Kosteninvoer!AF167+Kosteninvoer!AF205</f>
        <v>0</v>
      </c>
      <c r="AG40" s="177">
        <f>Kosteninvoer!AG167+Kosteninvoer!AG205</f>
        <v>0</v>
      </c>
      <c r="AH40" s="177">
        <f>Kosteninvoer!AH167+Kosteninvoer!AH205</f>
        <v>0</v>
      </c>
      <c r="AI40" s="177">
        <f>Kosteninvoer!AI167+Kosteninvoer!AI205</f>
        <v>0</v>
      </c>
      <c r="AJ40" s="177">
        <f>Kosteninvoer!AJ167+Kosteninvoer!AJ205</f>
        <v>0</v>
      </c>
      <c r="AK40" s="177">
        <f>Kosteninvoer!AK167+Kosteninvoer!AK205</f>
        <v>0</v>
      </c>
      <c r="AL40" s="177">
        <f>Kosteninvoer!AL167+Kosteninvoer!AL205</f>
        <v>0</v>
      </c>
      <c r="AM40" s="177">
        <f>Kosteninvoer!AM167+Kosteninvoer!AM205</f>
        <v>0</v>
      </c>
      <c r="AN40" s="177">
        <f>Kosteninvoer!AN167+Kosteninvoer!AN205</f>
        <v>0</v>
      </c>
      <c r="AO40" s="177">
        <f>Kosteninvoer!AO167+Kosteninvoer!AO205</f>
        <v>0</v>
      </c>
      <c r="AP40" s="177">
        <f>Kosteninvoer!AP167+Kosteninvoer!AP205</f>
        <v>0</v>
      </c>
      <c r="AQ40" s="177">
        <f>Kosteninvoer!AQ167+Kosteninvoer!AQ205</f>
        <v>0</v>
      </c>
      <c r="AR40" s="177">
        <f>Kosteninvoer!AR167+Kosteninvoer!AR205</f>
        <v>0</v>
      </c>
      <c r="AS40" s="177">
        <f>Kosteninvoer!AS167+Kosteninvoer!AS205</f>
        <v>0</v>
      </c>
      <c r="AT40" s="177">
        <f>Kosteninvoer!AT167+Kosteninvoer!AT205</f>
        <v>0</v>
      </c>
      <c r="AU40" s="177">
        <f>Kosteninvoer!AU167+Kosteninvoer!AU205</f>
        <v>0</v>
      </c>
      <c r="AV40" s="177">
        <f>Kosteninvoer!AV167+Kosteninvoer!AV205</f>
        <v>0</v>
      </c>
      <c r="AW40" s="177">
        <f>Kosteninvoer!AW167+Kosteninvoer!AW205</f>
        <v>0</v>
      </c>
      <c r="AX40" s="177">
        <f>Kosteninvoer!AX167+Kosteninvoer!AX205</f>
        <v>0</v>
      </c>
      <c r="AY40" s="177">
        <f>Kosteninvoer!AY167+Kosteninvoer!AY205</f>
        <v>0</v>
      </c>
      <c r="AZ40" s="177">
        <f>Kosteninvoer!AZ167+Kosteninvoer!AZ205</f>
        <v>0</v>
      </c>
      <c r="BA40" s="177">
        <f>Kosteninvoer!BA167+Kosteninvoer!BA205</f>
        <v>0</v>
      </c>
      <c r="BB40" s="177">
        <f>Kosteninvoer!BB167+Kosteninvoer!BB205</f>
        <v>0</v>
      </c>
      <c r="BC40" s="177">
        <f>Kosteninvoer!BC167+Kosteninvoer!BC205</f>
        <v>0</v>
      </c>
      <c r="BD40" s="177">
        <f>Kosteninvoer!BD167+Kosteninvoer!BD205</f>
        <v>0</v>
      </c>
      <c r="BE40" s="177">
        <f>Kosteninvoer!BE167+Kosteninvoer!BE205</f>
        <v>0</v>
      </c>
      <c r="BF40" s="177">
        <f>Kosteninvoer!BF167+Kosteninvoer!BF205</f>
        <v>0</v>
      </c>
      <c r="BG40" s="177">
        <f>Kosteninvoer!BG167+Kosteninvoer!BG205</f>
        <v>0</v>
      </c>
      <c r="BH40" s="177">
        <f>Kosteninvoer!BH167+Kosteninvoer!BH205</f>
        <v>0</v>
      </c>
      <c r="BI40" s="177">
        <f>Kosteninvoer!BI167+Kosteninvoer!BI205</f>
        <v>0</v>
      </c>
      <c r="BJ40" s="177">
        <f>Kosteninvoer!BJ167+Kosteninvoer!BJ205</f>
        <v>0</v>
      </c>
      <c r="BK40" s="177">
        <f>Kosteninvoer!BK167+Kosteninvoer!BK205</f>
        <v>0</v>
      </c>
      <c r="BL40" s="177">
        <f>Kosteninvoer!BL167+Kosteninvoer!BL205</f>
        <v>0</v>
      </c>
      <c r="BM40" s="177">
        <f>Kosteninvoer!BM167+Kosteninvoer!BM205</f>
        <v>0</v>
      </c>
      <c r="BN40" s="177">
        <f>Kosteninvoer!BN167+Kosteninvoer!BN205</f>
        <v>0</v>
      </c>
    </row>
    <row r="41" spans="3:66" x14ac:dyDescent="0.35">
      <c r="E41" s="12" t="s">
        <v>87</v>
      </c>
      <c r="G41" s="177">
        <f>Kosteninvoer!G212+Kosteninvoer!G174</f>
        <v>0</v>
      </c>
      <c r="H41" s="177">
        <f>Kosteninvoer!H212+Kosteninvoer!H174</f>
        <v>0</v>
      </c>
      <c r="I41" s="177">
        <f>Kosteninvoer!I212+Kosteninvoer!I174</f>
        <v>0</v>
      </c>
      <c r="J41" s="177">
        <f>Kosteninvoer!J212+Kosteninvoer!J174</f>
        <v>0</v>
      </c>
      <c r="K41" s="177">
        <f>Kosteninvoer!K212+Kosteninvoer!K174</f>
        <v>0</v>
      </c>
      <c r="L41" s="177">
        <f>Kosteninvoer!L212+Kosteninvoer!L174</f>
        <v>0</v>
      </c>
      <c r="M41" s="177">
        <f>Kosteninvoer!M212+Kosteninvoer!M174</f>
        <v>0</v>
      </c>
      <c r="N41" s="177">
        <f>Kosteninvoer!N212+Kosteninvoer!N174</f>
        <v>0</v>
      </c>
      <c r="O41" s="177">
        <f>Kosteninvoer!O212+Kosteninvoer!O174</f>
        <v>0</v>
      </c>
      <c r="P41" s="177">
        <f>Kosteninvoer!P212+Kosteninvoer!P174</f>
        <v>0</v>
      </c>
      <c r="Q41" s="177">
        <f>Kosteninvoer!Q212+Kosteninvoer!Q174</f>
        <v>0</v>
      </c>
      <c r="R41" s="177">
        <f>Kosteninvoer!R212+Kosteninvoer!R174</f>
        <v>0</v>
      </c>
      <c r="S41" s="177">
        <f>Kosteninvoer!S212+Kosteninvoer!S174</f>
        <v>0</v>
      </c>
      <c r="T41" s="177">
        <f>Kosteninvoer!T212+Kosteninvoer!T174</f>
        <v>0</v>
      </c>
      <c r="U41" s="177">
        <f>Kosteninvoer!U212+Kosteninvoer!U174</f>
        <v>0</v>
      </c>
      <c r="V41" s="177">
        <f>Kosteninvoer!V212+Kosteninvoer!V174</f>
        <v>0</v>
      </c>
      <c r="W41" s="177">
        <f>Kosteninvoer!W212+Kosteninvoer!W174</f>
        <v>0</v>
      </c>
      <c r="X41" s="177">
        <f>Kosteninvoer!X212+Kosteninvoer!X174</f>
        <v>0</v>
      </c>
      <c r="Y41" s="177">
        <f>Kosteninvoer!Y212+Kosteninvoer!Y174</f>
        <v>0</v>
      </c>
      <c r="Z41" s="177">
        <f>Kosteninvoer!Z212+Kosteninvoer!Z174</f>
        <v>0</v>
      </c>
      <c r="AA41" s="177">
        <f>Kosteninvoer!AA212+Kosteninvoer!AA174</f>
        <v>0</v>
      </c>
      <c r="AB41" s="177">
        <f>Kosteninvoer!AB212+Kosteninvoer!AB174</f>
        <v>0</v>
      </c>
      <c r="AC41" s="177">
        <f>Kosteninvoer!AC212+Kosteninvoer!AC174</f>
        <v>0</v>
      </c>
      <c r="AD41" s="177">
        <f>Kosteninvoer!AD212+Kosteninvoer!AD174</f>
        <v>0</v>
      </c>
      <c r="AE41" s="177">
        <f>Kosteninvoer!AE212+Kosteninvoer!AE174</f>
        <v>0</v>
      </c>
      <c r="AF41" s="177">
        <f>Kosteninvoer!AF212+Kosteninvoer!AF174</f>
        <v>0</v>
      </c>
      <c r="AG41" s="177">
        <f>Kosteninvoer!AG212+Kosteninvoer!AG174</f>
        <v>0</v>
      </c>
      <c r="AH41" s="177">
        <f>Kosteninvoer!AH212+Kosteninvoer!AH174</f>
        <v>0</v>
      </c>
      <c r="AI41" s="177">
        <f>Kosteninvoer!AI212+Kosteninvoer!AI174</f>
        <v>0</v>
      </c>
      <c r="AJ41" s="177">
        <f>Kosteninvoer!AJ212+Kosteninvoer!AJ174</f>
        <v>0</v>
      </c>
      <c r="AK41" s="177">
        <f>Kosteninvoer!AK212+Kosteninvoer!AK174</f>
        <v>0</v>
      </c>
      <c r="AL41" s="177">
        <f>Kosteninvoer!AL212+Kosteninvoer!AL174</f>
        <v>0</v>
      </c>
      <c r="AM41" s="177">
        <f>Kosteninvoer!AM212+Kosteninvoer!AM174</f>
        <v>0</v>
      </c>
      <c r="AN41" s="177">
        <f>Kosteninvoer!AN212+Kosteninvoer!AN174</f>
        <v>0</v>
      </c>
      <c r="AO41" s="177">
        <f>Kosteninvoer!AO212+Kosteninvoer!AO174</f>
        <v>0</v>
      </c>
      <c r="AP41" s="177">
        <f>Kosteninvoer!AP212+Kosteninvoer!AP174</f>
        <v>0</v>
      </c>
      <c r="AQ41" s="177">
        <f>Kosteninvoer!AQ212+Kosteninvoer!AQ174</f>
        <v>0</v>
      </c>
      <c r="AR41" s="177">
        <f>Kosteninvoer!AR212+Kosteninvoer!AR174</f>
        <v>0</v>
      </c>
      <c r="AS41" s="177">
        <f>Kosteninvoer!AS212+Kosteninvoer!AS174</f>
        <v>0</v>
      </c>
      <c r="AT41" s="177">
        <f>Kosteninvoer!AT212+Kosteninvoer!AT174</f>
        <v>0</v>
      </c>
      <c r="AU41" s="177">
        <f>Kosteninvoer!AU212+Kosteninvoer!AU174</f>
        <v>0</v>
      </c>
      <c r="AV41" s="177">
        <f>Kosteninvoer!AV212+Kosteninvoer!AV174</f>
        <v>0</v>
      </c>
      <c r="AW41" s="177">
        <f>Kosteninvoer!AW212+Kosteninvoer!AW174</f>
        <v>0</v>
      </c>
      <c r="AX41" s="177">
        <f>Kosteninvoer!AX212+Kosteninvoer!AX174</f>
        <v>0</v>
      </c>
      <c r="AY41" s="177">
        <f>Kosteninvoer!AY212+Kosteninvoer!AY174</f>
        <v>0</v>
      </c>
      <c r="AZ41" s="177">
        <f>Kosteninvoer!AZ212+Kosteninvoer!AZ174</f>
        <v>0</v>
      </c>
      <c r="BA41" s="177">
        <f>Kosteninvoer!BA212+Kosteninvoer!BA174</f>
        <v>0</v>
      </c>
      <c r="BB41" s="177">
        <f>Kosteninvoer!BB212+Kosteninvoer!BB174</f>
        <v>0</v>
      </c>
      <c r="BC41" s="177">
        <f>Kosteninvoer!BC212+Kosteninvoer!BC174</f>
        <v>0</v>
      </c>
      <c r="BD41" s="177">
        <f>Kosteninvoer!BD212+Kosteninvoer!BD174</f>
        <v>0</v>
      </c>
      <c r="BE41" s="177">
        <f>Kosteninvoer!BE212+Kosteninvoer!BE174</f>
        <v>0</v>
      </c>
      <c r="BF41" s="177">
        <f>Kosteninvoer!BF212+Kosteninvoer!BF174</f>
        <v>0</v>
      </c>
      <c r="BG41" s="177">
        <f>Kosteninvoer!BG212+Kosteninvoer!BG174</f>
        <v>0</v>
      </c>
      <c r="BH41" s="177">
        <f>Kosteninvoer!BH212+Kosteninvoer!BH174</f>
        <v>0</v>
      </c>
      <c r="BI41" s="177">
        <f>Kosteninvoer!BI212+Kosteninvoer!BI174</f>
        <v>0</v>
      </c>
      <c r="BJ41" s="177">
        <f>Kosteninvoer!BJ212+Kosteninvoer!BJ174</f>
        <v>0</v>
      </c>
      <c r="BK41" s="177">
        <f>Kosteninvoer!BK212+Kosteninvoer!BK174</f>
        <v>0</v>
      </c>
      <c r="BL41" s="177">
        <f>Kosteninvoer!BL212+Kosteninvoer!BL174</f>
        <v>0</v>
      </c>
      <c r="BM41" s="177">
        <f>Kosteninvoer!BM212+Kosteninvoer!BM174</f>
        <v>0</v>
      </c>
      <c r="BN41" s="177">
        <f>Kosteninvoer!BN212+Kosteninvoer!BN174</f>
        <v>0</v>
      </c>
    </row>
    <row r="42" spans="3:66" x14ac:dyDescent="0.35">
      <c r="E42" s="12" t="s">
        <v>88</v>
      </c>
      <c r="G42" s="177">
        <f>Kosteninvoer!G181+Kosteninvoer!G219</f>
        <v>0</v>
      </c>
      <c r="H42" s="177">
        <f>Kosteninvoer!H181+Kosteninvoer!H219</f>
        <v>0</v>
      </c>
      <c r="I42" s="177">
        <f>Kosteninvoer!I181+Kosteninvoer!I219</f>
        <v>0</v>
      </c>
      <c r="J42" s="177">
        <f>Kosteninvoer!J181+Kosteninvoer!J219</f>
        <v>0</v>
      </c>
      <c r="K42" s="177">
        <f>Kosteninvoer!K181+Kosteninvoer!K219</f>
        <v>0</v>
      </c>
      <c r="L42" s="177">
        <f>Kosteninvoer!L181+Kosteninvoer!L219</f>
        <v>0</v>
      </c>
      <c r="M42" s="177">
        <f>Kosteninvoer!M181+Kosteninvoer!M219</f>
        <v>0</v>
      </c>
      <c r="N42" s="177">
        <f>Kosteninvoer!N181+Kosteninvoer!N219</f>
        <v>0</v>
      </c>
      <c r="O42" s="177">
        <f>Kosteninvoer!O181+Kosteninvoer!O219</f>
        <v>0</v>
      </c>
      <c r="P42" s="177">
        <f>Kosteninvoer!P181+Kosteninvoer!P219</f>
        <v>0</v>
      </c>
      <c r="Q42" s="177">
        <f>Kosteninvoer!Q181+Kosteninvoer!Q219</f>
        <v>0</v>
      </c>
      <c r="R42" s="177">
        <f>Kosteninvoer!R181+Kosteninvoer!R219</f>
        <v>0</v>
      </c>
      <c r="S42" s="177">
        <f>Kosteninvoer!S181+Kosteninvoer!S219</f>
        <v>0</v>
      </c>
      <c r="T42" s="177">
        <f>Kosteninvoer!T181+Kosteninvoer!T219</f>
        <v>0</v>
      </c>
      <c r="U42" s="177">
        <f>Kosteninvoer!U181+Kosteninvoer!U219</f>
        <v>0</v>
      </c>
      <c r="V42" s="177">
        <f>Kosteninvoer!V181+Kosteninvoer!V219</f>
        <v>0</v>
      </c>
      <c r="W42" s="177">
        <f>Kosteninvoer!W181+Kosteninvoer!W219</f>
        <v>0</v>
      </c>
      <c r="X42" s="177">
        <f>Kosteninvoer!X181+Kosteninvoer!X219</f>
        <v>0</v>
      </c>
      <c r="Y42" s="177">
        <f>Kosteninvoer!Y181+Kosteninvoer!Y219</f>
        <v>0</v>
      </c>
      <c r="Z42" s="177">
        <f>Kosteninvoer!Z181+Kosteninvoer!Z219</f>
        <v>0</v>
      </c>
      <c r="AA42" s="177">
        <f>Kosteninvoer!AA181+Kosteninvoer!AA219</f>
        <v>0</v>
      </c>
      <c r="AB42" s="177">
        <f>Kosteninvoer!AB181+Kosteninvoer!AB219</f>
        <v>0</v>
      </c>
      <c r="AC42" s="177">
        <f>Kosteninvoer!AC181+Kosteninvoer!AC219</f>
        <v>0</v>
      </c>
      <c r="AD42" s="177">
        <f>Kosteninvoer!AD181+Kosteninvoer!AD219</f>
        <v>0</v>
      </c>
      <c r="AE42" s="177">
        <f>Kosteninvoer!AE181+Kosteninvoer!AE219</f>
        <v>0</v>
      </c>
      <c r="AF42" s="177">
        <f>Kosteninvoer!AF181+Kosteninvoer!AF219</f>
        <v>0</v>
      </c>
      <c r="AG42" s="177">
        <f>Kosteninvoer!AG181+Kosteninvoer!AG219</f>
        <v>0</v>
      </c>
      <c r="AH42" s="177">
        <f>Kosteninvoer!AH181+Kosteninvoer!AH219</f>
        <v>0</v>
      </c>
      <c r="AI42" s="177">
        <f>Kosteninvoer!AI181+Kosteninvoer!AI219</f>
        <v>0</v>
      </c>
      <c r="AJ42" s="177">
        <f>Kosteninvoer!AJ181+Kosteninvoer!AJ219</f>
        <v>0</v>
      </c>
      <c r="AK42" s="177">
        <f>Kosteninvoer!AK181+Kosteninvoer!AK219</f>
        <v>0</v>
      </c>
      <c r="AL42" s="177">
        <f>Kosteninvoer!AL181+Kosteninvoer!AL219</f>
        <v>0</v>
      </c>
      <c r="AM42" s="177">
        <f>Kosteninvoer!AM181+Kosteninvoer!AM219</f>
        <v>0</v>
      </c>
      <c r="AN42" s="177">
        <f>Kosteninvoer!AN181+Kosteninvoer!AN219</f>
        <v>0</v>
      </c>
      <c r="AO42" s="177">
        <f>Kosteninvoer!AO181+Kosteninvoer!AO219</f>
        <v>0</v>
      </c>
      <c r="AP42" s="177">
        <f>Kosteninvoer!AP181+Kosteninvoer!AP219</f>
        <v>0</v>
      </c>
      <c r="AQ42" s="177">
        <f>Kosteninvoer!AQ181+Kosteninvoer!AQ219</f>
        <v>0</v>
      </c>
      <c r="AR42" s="177">
        <f>Kosteninvoer!AR181+Kosteninvoer!AR219</f>
        <v>0</v>
      </c>
      <c r="AS42" s="177">
        <f>Kosteninvoer!AS181+Kosteninvoer!AS219</f>
        <v>0</v>
      </c>
      <c r="AT42" s="177">
        <f>Kosteninvoer!AT181+Kosteninvoer!AT219</f>
        <v>0</v>
      </c>
      <c r="AU42" s="177">
        <f>Kosteninvoer!AU181+Kosteninvoer!AU219</f>
        <v>0</v>
      </c>
      <c r="AV42" s="177">
        <f>Kosteninvoer!AV181+Kosteninvoer!AV219</f>
        <v>0</v>
      </c>
      <c r="AW42" s="177">
        <f>Kosteninvoer!AW181+Kosteninvoer!AW219</f>
        <v>0</v>
      </c>
      <c r="AX42" s="177">
        <f>Kosteninvoer!AX181+Kosteninvoer!AX219</f>
        <v>0</v>
      </c>
      <c r="AY42" s="177">
        <f>Kosteninvoer!AY181+Kosteninvoer!AY219</f>
        <v>0</v>
      </c>
      <c r="AZ42" s="177">
        <f>Kosteninvoer!AZ181+Kosteninvoer!AZ219</f>
        <v>0</v>
      </c>
      <c r="BA42" s="177">
        <f>Kosteninvoer!BA181+Kosteninvoer!BA219</f>
        <v>0</v>
      </c>
      <c r="BB42" s="177">
        <f>Kosteninvoer!BB181+Kosteninvoer!BB219</f>
        <v>0</v>
      </c>
      <c r="BC42" s="177">
        <f>Kosteninvoer!BC181+Kosteninvoer!BC219</f>
        <v>0</v>
      </c>
      <c r="BD42" s="177">
        <f>Kosteninvoer!BD181+Kosteninvoer!BD219</f>
        <v>0</v>
      </c>
      <c r="BE42" s="177">
        <f>Kosteninvoer!BE181+Kosteninvoer!BE219</f>
        <v>0</v>
      </c>
      <c r="BF42" s="177">
        <f>Kosteninvoer!BF181+Kosteninvoer!BF219</f>
        <v>0</v>
      </c>
      <c r="BG42" s="177">
        <f>Kosteninvoer!BG181+Kosteninvoer!BG219</f>
        <v>0</v>
      </c>
      <c r="BH42" s="177">
        <f>Kosteninvoer!BH181+Kosteninvoer!BH219</f>
        <v>0</v>
      </c>
      <c r="BI42" s="177">
        <f>Kosteninvoer!BI181+Kosteninvoer!BI219</f>
        <v>0</v>
      </c>
      <c r="BJ42" s="177">
        <f>Kosteninvoer!BJ181+Kosteninvoer!BJ219</f>
        <v>0</v>
      </c>
      <c r="BK42" s="177">
        <f>Kosteninvoer!BK181+Kosteninvoer!BK219</f>
        <v>0</v>
      </c>
      <c r="BL42" s="177">
        <f>Kosteninvoer!BL181+Kosteninvoer!BL219</f>
        <v>0</v>
      </c>
      <c r="BM42" s="177">
        <f>Kosteninvoer!BM181+Kosteninvoer!BM219</f>
        <v>0</v>
      </c>
      <c r="BN42" s="177">
        <f>Kosteninvoer!BN181+Kosteninvoer!BN219</f>
        <v>0</v>
      </c>
    </row>
    <row r="43" spans="3:66" x14ac:dyDescent="0.35">
      <c r="E43" s="12" t="s">
        <v>89</v>
      </c>
      <c r="G43" s="178">
        <f>Kosteninvoer!G188+Kosteninvoer!G226</f>
        <v>0</v>
      </c>
      <c r="H43" s="178">
        <f>Kosteninvoer!H188+Kosteninvoer!H226</f>
        <v>0</v>
      </c>
      <c r="I43" s="178">
        <f>Kosteninvoer!I188+Kosteninvoer!I226</f>
        <v>0</v>
      </c>
      <c r="J43" s="178">
        <f>Kosteninvoer!J188+Kosteninvoer!J226</f>
        <v>0</v>
      </c>
      <c r="K43" s="178">
        <f>Kosteninvoer!K188+Kosteninvoer!K226</f>
        <v>0</v>
      </c>
      <c r="L43" s="178">
        <f>Kosteninvoer!L188+Kosteninvoer!L226</f>
        <v>0</v>
      </c>
      <c r="M43" s="178">
        <f>Kosteninvoer!M188+Kosteninvoer!M226</f>
        <v>0</v>
      </c>
      <c r="N43" s="178">
        <f>Kosteninvoer!N188+Kosteninvoer!N226</f>
        <v>0</v>
      </c>
      <c r="O43" s="178">
        <f>Kosteninvoer!O188+Kosteninvoer!O226</f>
        <v>0</v>
      </c>
      <c r="P43" s="178">
        <f>Kosteninvoer!P188+Kosteninvoer!P226</f>
        <v>0</v>
      </c>
      <c r="Q43" s="178">
        <f>Kosteninvoer!Q188+Kosteninvoer!Q226</f>
        <v>0</v>
      </c>
      <c r="R43" s="178">
        <f>Kosteninvoer!R188+Kosteninvoer!R226</f>
        <v>0</v>
      </c>
      <c r="S43" s="178">
        <f>Kosteninvoer!S188+Kosteninvoer!S226</f>
        <v>0</v>
      </c>
      <c r="T43" s="178">
        <f>Kosteninvoer!T188+Kosteninvoer!T226</f>
        <v>0</v>
      </c>
      <c r="U43" s="178">
        <f>Kosteninvoer!U188+Kosteninvoer!U226</f>
        <v>0</v>
      </c>
      <c r="V43" s="178">
        <f>Kosteninvoer!V188+Kosteninvoer!V226</f>
        <v>0</v>
      </c>
      <c r="W43" s="178">
        <f>Kosteninvoer!W188+Kosteninvoer!W226</f>
        <v>0</v>
      </c>
      <c r="X43" s="178">
        <f>Kosteninvoer!X188+Kosteninvoer!X226</f>
        <v>0</v>
      </c>
      <c r="Y43" s="178">
        <f>Kosteninvoer!Y188+Kosteninvoer!Y226</f>
        <v>0</v>
      </c>
      <c r="Z43" s="178">
        <f>Kosteninvoer!Z188+Kosteninvoer!Z226</f>
        <v>0</v>
      </c>
      <c r="AA43" s="178">
        <f>Kosteninvoer!AA188+Kosteninvoer!AA226</f>
        <v>0</v>
      </c>
      <c r="AB43" s="178">
        <f>Kosteninvoer!AB188+Kosteninvoer!AB226</f>
        <v>0</v>
      </c>
      <c r="AC43" s="178">
        <f>Kosteninvoer!AC188+Kosteninvoer!AC226</f>
        <v>0</v>
      </c>
      <c r="AD43" s="178">
        <f>Kosteninvoer!AD188+Kosteninvoer!AD226</f>
        <v>0</v>
      </c>
      <c r="AE43" s="178">
        <f>Kosteninvoer!AE188+Kosteninvoer!AE226</f>
        <v>0</v>
      </c>
      <c r="AF43" s="178">
        <f>Kosteninvoer!AF188+Kosteninvoer!AF226</f>
        <v>0</v>
      </c>
      <c r="AG43" s="178">
        <f>Kosteninvoer!AG188+Kosteninvoer!AG226</f>
        <v>0</v>
      </c>
      <c r="AH43" s="178">
        <f>Kosteninvoer!AH188+Kosteninvoer!AH226</f>
        <v>0</v>
      </c>
      <c r="AI43" s="178">
        <f>Kosteninvoer!AI188+Kosteninvoer!AI226</f>
        <v>0</v>
      </c>
      <c r="AJ43" s="178">
        <f>Kosteninvoer!AJ188+Kosteninvoer!AJ226</f>
        <v>0</v>
      </c>
      <c r="AK43" s="178">
        <f>Kosteninvoer!AK188+Kosteninvoer!AK226</f>
        <v>0</v>
      </c>
      <c r="AL43" s="178">
        <f>Kosteninvoer!AL188+Kosteninvoer!AL226</f>
        <v>0</v>
      </c>
      <c r="AM43" s="178">
        <f>Kosteninvoer!AM188+Kosteninvoer!AM226</f>
        <v>0</v>
      </c>
      <c r="AN43" s="178">
        <f>Kosteninvoer!AN188+Kosteninvoer!AN226</f>
        <v>0</v>
      </c>
      <c r="AO43" s="178">
        <f>Kosteninvoer!AO188+Kosteninvoer!AO226</f>
        <v>0</v>
      </c>
      <c r="AP43" s="178">
        <f>Kosteninvoer!AP188+Kosteninvoer!AP226</f>
        <v>0</v>
      </c>
      <c r="AQ43" s="178">
        <f>Kosteninvoer!AQ188+Kosteninvoer!AQ226</f>
        <v>0</v>
      </c>
      <c r="AR43" s="178">
        <f>Kosteninvoer!AR188+Kosteninvoer!AR226</f>
        <v>0</v>
      </c>
      <c r="AS43" s="178">
        <f>Kosteninvoer!AS188+Kosteninvoer!AS226</f>
        <v>0</v>
      </c>
      <c r="AT43" s="178">
        <f>Kosteninvoer!AT188+Kosteninvoer!AT226</f>
        <v>0</v>
      </c>
      <c r="AU43" s="178">
        <f>Kosteninvoer!AU188+Kosteninvoer!AU226</f>
        <v>0</v>
      </c>
      <c r="AV43" s="178">
        <f>Kosteninvoer!AV188+Kosteninvoer!AV226</f>
        <v>0</v>
      </c>
      <c r="AW43" s="178">
        <f>Kosteninvoer!AW188+Kosteninvoer!AW226</f>
        <v>0</v>
      </c>
      <c r="AX43" s="178">
        <f>Kosteninvoer!AX188+Kosteninvoer!AX226</f>
        <v>0</v>
      </c>
      <c r="AY43" s="178">
        <f>Kosteninvoer!AY188+Kosteninvoer!AY226</f>
        <v>0</v>
      </c>
      <c r="AZ43" s="178">
        <f>Kosteninvoer!AZ188+Kosteninvoer!AZ226</f>
        <v>0</v>
      </c>
      <c r="BA43" s="178">
        <f>Kosteninvoer!BA188+Kosteninvoer!BA226</f>
        <v>0</v>
      </c>
      <c r="BB43" s="178">
        <f>Kosteninvoer!BB188+Kosteninvoer!BB226</f>
        <v>0</v>
      </c>
      <c r="BC43" s="178">
        <f>Kosteninvoer!BC188+Kosteninvoer!BC226</f>
        <v>0</v>
      </c>
      <c r="BD43" s="178">
        <f>Kosteninvoer!BD188+Kosteninvoer!BD226</f>
        <v>0</v>
      </c>
      <c r="BE43" s="178">
        <f>Kosteninvoer!BE188+Kosteninvoer!BE226</f>
        <v>0</v>
      </c>
      <c r="BF43" s="178">
        <f>Kosteninvoer!BF188+Kosteninvoer!BF226</f>
        <v>0</v>
      </c>
      <c r="BG43" s="178">
        <f>Kosteninvoer!BG188+Kosteninvoer!BG226</f>
        <v>0</v>
      </c>
      <c r="BH43" s="178">
        <f>Kosteninvoer!BH188+Kosteninvoer!BH226</f>
        <v>0</v>
      </c>
      <c r="BI43" s="178">
        <f>Kosteninvoer!BI188+Kosteninvoer!BI226</f>
        <v>0</v>
      </c>
      <c r="BJ43" s="178">
        <f>Kosteninvoer!BJ188+Kosteninvoer!BJ226</f>
        <v>0</v>
      </c>
      <c r="BK43" s="178">
        <f>Kosteninvoer!BK188+Kosteninvoer!BK226</f>
        <v>0</v>
      </c>
      <c r="BL43" s="178">
        <f>Kosteninvoer!BL188+Kosteninvoer!BL226</f>
        <v>0</v>
      </c>
      <c r="BM43" s="178">
        <f>Kosteninvoer!BM188+Kosteninvoer!BM226</f>
        <v>0</v>
      </c>
      <c r="BN43" s="178">
        <f>Kosteninvoer!BN188+Kosteninvoer!BN226</f>
        <v>0</v>
      </c>
    </row>
    <row r="44" spans="3:66" x14ac:dyDescent="0.35">
      <c r="E44" s="38" t="s">
        <v>191</v>
      </c>
      <c r="F44" s="1"/>
      <c r="G44" s="70">
        <f>SUM(G33:G43)</f>
        <v>476000</v>
      </c>
      <c r="H44" s="70">
        <f t="shared" ref="H44:AL44" si="5">SUM(H33:H43)</f>
        <v>476000</v>
      </c>
      <c r="I44" s="70">
        <f t="shared" si="5"/>
        <v>476000</v>
      </c>
      <c r="J44" s="70">
        <f t="shared" si="5"/>
        <v>476000</v>
      </c>
      <c r="K44" s="70">
        <f t="shared" si="5"/>
        <v>476000</v>
      </c>
      <c r="L44" s="70">
        <f t="shared" si="5"/>
        <v>476000</v>
      </c>
      <c r="M44" s="70">
        <f t="shared" si="5"/>
        <v>476000</v>
      </c>
      <c r="N44" s="70">
        <f t="shared" si="5"/>
        <v>476000</v>
      </c>
      <c r="O44" s="70">
        <f t="shared" si="5"/>
        <v>476000</v>
      </c>
      <c r="P44" s="70">
        <f t="shared" si="5"/>
        <v>476000</v>
      </c>
      <c r="Q44" s="70">
        <f t="shared" si="5"/>
        <v>476000</v>
      </c>
      <c r="R44" s="70">
        <f t="shared" si="5"/>
        <v>476000</v>
      </c>
      <c r="S44" s="70">
        <f t="shared" si="5"/>
        <v>476000</v>
      </c>
      <c r="T44" s="70">
        <f t="shared" si="5"/>
        <v>476000</v>
      </c>
      <c r="U44" s="70">
        <f t="shared" si="5"/>
        <v>476000</v>
      </c>
      <c r="V44" s="70">
        <f t="shared" si="5"/>
        <v>476000</v>
      </c>
      <c r="W44" s="70">
        <f t="shared" si="5"/>
        <v>476000</v>
      </c>
      <c r="X44" s="70">
        <f t="shared" si="5"/>
        <v>476000</v>
      </c>
      <c r="Y44" s="70">
        <f t="shared" si="5"/>
        <v>476000</v>
      </c>
      <c r="Z44" s="70">
        <f t="shared" si="5"/>
        <v>476000</v>
      </c>
      <c r="AA44" s="70">
        <f t="shared" si="5"/>
        <v>476000</v>
      </c>
      <c r="AB44" s="70">
        <f t="shared" si="5"/>
        <v>476000</v>
      </c>
      <c r="AC44" s="70">
        <f t="shared" si="5"/>
        <v>476000</v>
      </c>
      <c r="AD44" s="70">
        <f t="shared" si="5"/>
        <v>476000</v>
      </c>
      <c r="AE44" s="70">
        <f t="shared" si="5"/>
        <v>476000</v>
      </c>
      <c r="AF44" s="70">
        <f t="shared" si="5"/>
        <v>476000</v>
      </c>
      <c r="AG44" s="70">
        <f t="shared" si="5"/>
        <v>476000</v>
      </c>
      <c r="AH44" s="70">
        <f t="shared" si="5"/>
        <v>476000</v>
      </c>
      <c r="AI44" s="70">
        <f t="shared" si="5"/>
        <v>476000</v>
      </c>
      <c r="AJ44" s="70">
        <f t="shared" si="5"/>
        <v>476000</v>
      </c>
      <c r="AK44" s="70">
        <f t="shared" si="5"/>
        <v>476000</v>
      </c>
      <c r="AL44" s="70">
        <f t="shared" si="5"/>
        <v>476000</v>
      </c>
      <c r="AM44" s="70">
        <f t="shared" ref="AM44:BN44" si="6">SUM(AM33:AM43)</f>
        <v>476000</v>
      </c>
      <c r="AN44" s="70">
        <f t="shared" si="6"/>
        <v>476000</v>
      </c>
      <c r="AO44" s="70">
        <f t="shared" si="6"/>
        <v>476000</v>
      </c>
      <c r="AP44" s="70">
        <f t="shared" si="6"/>
        <v>476000</v>
      </c>
      <c r="AQ44" s="70">
        <f t="shared" si="6"/>
        <v>476000</v>
      </c>
      <c r="AR44" s="70">
        <f t="shared" si="6"/>
        <v>476000</v>
      </c>
      <c r="AS44" s="70">
        <f t="shared" si="6"/>
        <v>476000</v>
      </c>
      <c r="AT44" s="70">
        <f t="shared" si="6"/>
        <v>476000</v>
      </c>
      <c r="AU44" s="70">
        <f t="shared" si="6"/>
        <v>476000</v>
      </c>
      <c r="AV44" s="70">
        <f t="shared" si="6"/>
        <v>476000</v>
      </c>
      <c r="AW44" s="70">
        <f t="shared" si="6"/>
        <v>476000</v>
      </c>
      <c r="AX44" s="70">
        <f t="shared" si="6"/>
        <v>476000</v>
      </c>
      <c r="AY44" s="70">
        <f t="shared" si="6"/>
        <v>476000</v>
      </c>
      <c r="AZ44" s="70">
        <f t="shared" si="6"/>
        <v>476000</v>
      </c>
      <c r="BA44" s="70">
        <f t="shared" si="6"/>
        <v>476000</v>
      </c>
      <c r="BB44" s="70">
        <f t="shared" si="6"/>
        <v>476000</v>
      </c>
      <c r="BC44" s="70">
        <f t="shared" si="6"/>
        <v>476000</v>
      </c>
      <c r="BD44" s="70">
        <f t="shared" si="6"/>
        <v>476000</v>
      </c>
      <c r="BE44" s="70">
        <f t="shared" si="6"/>
        <v>476000</v>
      </c>
      <c r="BF44" s="70">
        <f t="shared" si="6"/>
        <v>476000</v>
      </c>
      <c r="BG44" s="70">
        <f t="shared" si="6"/>
        <v>476000</v>
      </c>
      <c r="BH44" s="70">
        <f t="shared" si="6"/>
        <v>476000</v>
      </c>
      <c r="BI44" s="70">
        <f t="shared" si="6"/>
        <v>476000</v>
      </c>
      <c r="BJ44" s="70">
        <f t="shared" si="6"/>
        <v>476000</v>
      </c>
      <c r="BK44" s="70">
        <f t="shared" si="6"/>
        <v>476000</v>
      </c>
      <c r="BL44" s="70">
        <f t="shared" si="6"/>
        <v>476000</v>
      </c>
      <c r="BM44" s="70">
        <f t="shared" si="6"/>
        <v>476000</v>
      </c>
      <c r="BN44" s="70">
        <f t="shared" si="6"/>
        <v>476000</v>
      </c>
    </row>
    <row r="45" spans="3:66" x14ac:dyDescent="0.35">
      <c r="E45" s="45"/>
    </row>
    <row r="46" spans="3:66" x14ac:dyDescent="0.35">
      <c r="C46" s="136" t="s">
        <v>192</v>
      </c>
      <c r="E46" s="12"/>
      <c r="G46" s="27"/>
    </row>
    <row r="47" spans="3:66" x14ac:dyDescent="0.35">
      <c r="E47" t="s">
        <v>193</v>
      </c>
      <c r="G47" s="172">
        <f>IF(Rekenoverzicht!G$7&lt;='Invoer warmte'!$G44,
SUM(Rekenoverzicht!$F10:'Rekenoverzicht'!G10)/'Invoer warmte'!$G44,
SUM(INDEX($G10:$BN10,G$7-'Invoer warmte'!$G44+1):G10)/'Invoer warmte'!$G44
)</f>
        <v>200000</v>
      </c>
      <c r="H47" s="172">
        <f>IF(H$7&lt;='Invoer warmte'!$G44,
SUM(Rekenoverzicht!$F10:'Rekenoverzicht'!H10)/'Invoer warmte'!$G44,
SUM(INDEX($G10:$BN10,H$7-'Invoer warmte'!$G44+1):H10)/'Invoer warmte'!$G44
)</f>
        <v>200000</v>
      </c>
      <c r="I47" s="172">
        <f>IF(I$7&lt;='Invoer warmte'!$G44,
SUM(Rekenoverzicht!$F10:'Rekenoverzicht'!I10)/'Invoer warmte'!$G44,
SUM(INDEX($G10:$BN10,I$7-'Invoer warmte'!$G44+1):I10)/'Invoer warmte'!$G44
)</f>
        <v>200000</v>
      </c>
      <c r="J47" s="172">
        <f>IF(J$7&lt;='Invoer warmte'!$G44,
SUM(Rekenoverzicht!$F10:'Rekenoverzicht'!J10)/'Invoer warmte'!$G44,
SUM(INDEX($G10:$BN10,J$7-'Invoer warmte'!$G44+1):J10)/'Invoer warmte'!$G44
)</f>
        <v>200000</v>
      </c>
      <c r="K47" s="172">
        <f>IF(K$7&lt;='Invoer warmte'!$G44,
SUM(Rekenoverzicht!$F10:'Rekenoverzicht'!K10)/'Invoer warmte'!$G44,
SUM(INDEX($G10:$BN10,K$7-'Invoer warmte'!$G44+1):K10)/'Invoer warmte'!$G44
)</f>
        <v>200000</v>
      </c>
      <c r="L47" s="172">
        <f>IF(L$7&lt;='Invoer warmte'!$G44,
SUM(Rekenoverzicht!$F10:'Rekenoverzicht'!L10)/'Invoer warmte'!$G44,
SUM(INDEX($G10:$BN10,L$7-'Invoer warmte'!$G44+1):L10)/'Invoer warmte'!$G44
)</f>
        <v>200000</v>
      </c>
      <c r="M47" s="172">
        <f>IF(M$7&lt;='Invoer warmte'!$G44,
SUM(Rekenoverzicht!$F10:'Rekenoverzicht'!M10)/'Invoer warmte'!$G44,
SUM(INDEX($G10:$BN10,M$7-'Invoer warmte'!$G44+1):M10)/'Invoer warmte'!$G44
)</f>
        <v>200000</v>
      </c>
      <c r="N47" s="172">
        <f>IF(N$7&lt;='Invoer warmte'!$G44,
SUM(Rekenoverzicht!$F10:'Rekenoverzicht'!N10)/'Invoer warmte'!$G44,
SUM(INDEX($G10:$BN10,N$7-'Invoer warmte'!$G44+1):N10)/'Invoer warmte'!$G44
)</f>
        <v>200000</v>
      </c>
      <c r="O47" s="172">
        <f>IF(O$7&lt;='Invoer warmte'!$G44,
SUM(Rekenoverzicht!$F10:'Rekenoverzicht'!O10)/'Invoer warmte'!$G44,
SUM(INDEX($G10:$BN10,O$7-'Invoer warmte'!$G44+1):O10)/'Invoer warmte'!$G44
)</f>
        <v>200000</v>
      </c>
      <c r="P47" s="172">
        <f>IF(P$7&lt;='Invoer warmte'!$G44,
SUM(Rekenoverzicht!$F10:'Rekenoverzicht'!P10)/'Invoer warmte'!$G44,
SUM(INDEX($G10:$BN10,P$7-'Invoer warmte'!$G44+1):P10)/'Invoer warmte'!$G44
)</f>
        <v>200000</v>
      </c>
      <c r="Q47" s="172">
        <f>IF(Q$7&lt;='Invoer warmte'!$G44,
SUM(Rekenoverzicht!$F10:'Rekenoverzicht'!Q10)/'Invoer warmte'!$G44,
SUM(INDEX($G10:$BN10,Q$7-'Invoer warmte'!$G44+1):Q10)/'Invoer warmte'!$G44
)</f>
        <v>200000</v>
      </c>
      <c r="R47" s="172">
        <f>IF(R$7&lt;='Invoer warmte'!$G44,
SUM(Rekenoverzicht!$F10:'Rekenoverzicht'!R10)/'Invoer warmte'!$G44,
SUM(INDEX($G10:$BN10,R$7-'Invoer warmte'!$G44+1):R10)/'Invoer warmte'!$G44
)</f>
        <v>200000</v>
      </c>
      <c r="S47" s="172">
        <f>IF(S$7&lt;='Invoer warmte'!$G44,
SUM(Rekenoverzicht!$F10:'Rekenoverzicht'!S10)/'Invoer warmte'!$G44,
SUM(INDEX($G10:$BN10,S$7-'Invoer warmte'!$G44+1):S10)/'Invoer warmte'!$G44
)</f>
        <v>200000</v>
      </c>
      <c r="T47" s="172">
        <f>IF(T$7&lt;='Invoer warmte'!$G44,
SUM(Rekenoverzicht!$F10:'Rekenoverzicht'!T10)/'Invoer warmte'!$G44,
SUM(INDEX($G10:$BN10,T$7-'Invoer warmte'!$G44+1):T10)/'Invoer warmte'!$G44
)</f>
        <v>200000</v>
      </c>
      <c r="U47" s="172">
        <f>IF(U$7&lt;='Invoer warmte'!$G44,
SUM(Rekenoverzicht!$F10:'Rekenoverzicht'!U10)/'Invoer warmte'!$G44,
SUM(INDEX($G10:$BN10,U$7-'Invoer warmte'!$G44+1):U10)/'Invoer warmte'!$G44
)</f>
        <v>200000</v>
      </c>
      <c r="V47" s="172">
        <f>IF(V$7&lt;='Invoer warmte'!$G44,
SUM(Rekenoverzicht!$F10:'Rekenoverzicht'!V10)/'Invoer warmte'!$G44,
SUM(INDEX($G10:$BN10,V$7-'Invoer warmte'!$G44+1):V10)/'Invoer warmte'!$G44
)</f>
        <v>220000</v>
      </c>
      <c r="W47" s="172">
        <f>IF(W$7&lt;='Invoer warmte'!$G44,
SUM(Rekenoverzicht!$F10:'Rekenoverzicht'!W10)/'Invoer warmte'!$G44,
SUM(INDEX($G10:$BN10,W$7-'Invoer warmte'!$G44+1):W10)/'Invoer warmte'!$G44
)</f>
        <v>220000</v>
      </c>
      <c r="X47" s="172">
        <f>IF(X$7&lt;='Invoer warmte'!$G44,
SUM(Rekenoverzicht!$F10:'Rekenoverzicht'!X10)/'Invoer warmte'!$G44,
SUM(INDEX($G10:$BN10,X$7-'Invoer warmte'!$G44+1):X10)/'Invoer warmte'!$G44
)</f>
        <v>220000</v>
      </c>
      <c r="Y47" s="172">
        <f>IF(Y$7&lt;='Invoer warmte'!$G44,
SUM(Rekenoverzicht!$F10:'Rekenoverzicht'!Y10)/'Invoer warmte'!$G44,
SUM(INDEX($G10:$BN10,Y$7-'Invoer warmte'!$G44+1):Y10)/'Invoer warmte'!$G44
)</f>
        <v>220000</v>
      </c>
      <c r="Z47" s="172">
        <f>IF(Z$7&lt;='Invoer warmte'!$G44,
SUM(Rekenoverzicht!$F10:'Rekenoverzicht'!Z10)/'Invoer warmte'!$G44,
SUM(INDEX($G10:$BN10,Z$7-'Invoer warmte'!$G44+1):Z10)/'Invoer warmte'!$G44
)</f>
        <v>220000</v>
      </c>
      <c r="AA47" s="172">
        <f>IF(AA$7&lt;='Invoer warmte'!$G44,
SUM(Rekenoverzicht!$F10:'Rekenoverzicht'!AA10)/'Invoer warmte'!$G44,
SUM(INDEX($G10:$BN10,AA$7-'Invoer warmte'!$G44+1):AA10)/'Invoer warmte'!$G44
)</f>
        <v>20000</v>
      </c>
      <c r="AB47" s="172">
        <f>IF(AB$7&lt;='Invoer warmte'!$G44,
SUM(Rekenoverzicht!$F10:'Rekenoverzicht'!AB10)/'Invoer warmte'!$G44,
SUM(INDEX($G10:$BN10,AB$7-'Invoer warmte'!$G44+1):AB10)/'Invoer warmte'!$G44
)</f>
        <v>20000</v>
      </c>
      <c r="AC47" s="172">
        <f>IF(AC$7&lt;='Invoer warmte'!$G44,
SUM(Rekenoverzicht!$F10:'Rekenoverzicht'!AC10)/'Invoer warmte'!$G44,
SUM(INDEX($G10:$BN10,AC$7-'Invoer warmte'!$G44+1):AC10)/'Invoer warmte'!$G44
)</f>
        <v>20000</v>
      </c>
      <c r="AD47" s="172">
        <f>IF(AD$7&lt;='Invoer warmte'!$G44,
SUM(Rekenoverzicht!$F10:'Rekenoverzicht'!AD10)/'Invoer warmte'!$G44,
SUM(INDEX($G10:$BN10,AD$7-'Invoer warmte'!$G44+1):AD10)/'Invoer warmte'!$G44
)</f>
        <v>20000</v>
      </c>
      <c r="AE47" s="172">
        <f>IF(AE$7&lt;='Invoer warmte'!$G44,
SUM(Rekenoverzicht!$F10:'Rekenoverzicht'!AE10)/'Invoer warmte'!$G44,
SUM(INDEX($G10:$BN10,AE$7-'Invoer warmte'!$G44+1):AE10)/'Invoer warmte'!$G44
)</f>
        <v>20000</v>
      </c>
      <c r="AF47" s="172">
        <f>IF(AF$7&lt;='Invoer warmte'!$G44,
SUM(Rekenoverzicht!$F10:'Rekenoverzicht'!AF10)/'Invoer warmte'!$G44,
SUM(INDEX($G10:$BN10,AF$7-'Invoer warmte'!$G44+1):AF10)/'Invoer warmte'!$G44
)</f>
        <v>20000</v>
      </c>
      <c r="AG47" s="172">
        <f>IF(AG$7&lt;='Invoer warmte'!$G44,
SUM(Rekenoverzicht!$F10:'Rekenoverzicht'!AG10)/'Invoer warmte'!$G44,
SUM(INDEX($G10:$BN10,AG$7-'Invoer warmte'!$G44+1):AG10)/'Invoer warmte'!$G44
)</f>
        <v>20000</v>
      </c>
      <c r="AH47" s="172">
        <f>IF(AH$7&lt;='Invoer warmte'!$G44,
SUM(Rekenoverzicht!$F10:'Rekenoverzicht'!AH10)/'Invoer warmte'!$G44,
SUM(INDEX($G10:$BN10,AH$7-'Invoer warmte'!$G44+1):AH10)/'Invoer warmte'!$G44
)</f>
        <v>20000</v>
      </c>
      <c r="AI47" s="172">
        <f>IF(AI$7&lt;='Invoer warmte'!$G44,
SUM(Rekenoverzicht!$F10:'Rekenoverzicht'!AI10)/'Invoer warmte'!$G44,
SUM(INDEX($G10:$BN10,AI$7-'Invoer warmte'!$G44+1):AI10)/'Invoer warmte'!$G44
)</f>
        <v>20000</v>
      </c>
      <c r="AJ47" s="172">
        <f>IF(AJ$7&lt;='Invoer warmte'!$G44,
SUM(Rekenoverzicht!$F10:'Rekenoverzicht'!AJ10)/'Invoer warmte'!$G44,
SUM(INDEX($G10:$BN10,AJ$7-'Invoer warmte'!$G44+1):AJ10)/'Invoer warmte'!$G44
)</f>
        <v>20000</v>
      </c>
      <c r="AK47" s="172">
        <f>IF(AK$7&lt;='Invoer warmte'!$G44,
SUM(Rekenoverzicht!$F10:'Rekenoverzicht'!AK10)/'Invoer warmte'!$G44,
SUM(INDEX($G10:$BN10,AK$7-'Invoer warmte'!$G44+1):AK10)/'Invoer warmte'!$G44
)</f>
        <v>20000</v>
      </c>
      <c r="AL47" s="172">
        <f>IF(AL$7&lt;='Invoer warmte'!$G44,
SUM(Rekenoverzicht!$F10:'Rekenoverzicht'!AL10)/'Invoer warmte'!$G44,
SUM(INDEX($G10:$BN10,AL$7-'Invoer warmte'!$G44+1):AL10)/'Invoer warmte'!$G44
)</f>
        <v>20000</v>
      </c>
      <c r="AM47" s="172">
        <f>IF(AM$7&lt;='Invoer warmte'!$G44,
SUM(Rekenoverzicht!$F10:'Rekenoverzicht'!AM10)/'Invoer warmte'!$G44,
SUM(INDEX($G10:$BN10,AM$7-'Invoer warmte'!$G44+1):AM10)/'Invoer warmte'!$G44
)</f>
        <v>20000</v>
      </c>
      <c r="AN47" s="172">
        <f>IF(AN$7&lt;='Invoer warmte'!$G44,
SUM(Rekenoverzicht!$F10:'Rekenoverzicht'!AN10)/'Invoer warmte'!$G44,
SUM(INDEX($G10:$BN10,AN$7-'Invoer warmte'!$G44+1):AN10)/'Invoer warmte'!$G44
)</f>
        <v>20000</v>
      </c>
      <c r="AO47" s="172">
        <f>IF(AO$7&lt;='Invoer warmte'!$G44,
SUM(Rekenoverzicht!$F10:'Rekenoverzicht'!AO10)/'Invoer warmte'!$G44,
SUM(INDEX($G10:$BN10,AO$7-'Invoer warmte'!$G44+1):AO10)/'Invoer warmte'!$G44
)</f>
        <v>20000</v>
      </c>
      <c r="AP47" s="172">
        <f>IF(AP$7&lt;='Invoer warmte'!$G44,
SUM(Rekenoverzicht!$F10:'Rekenoverzicht'!AP10)/'Invoer warmte'!$G44,
SUM(INDEX($G10:$BN10,AP$7-'Invoer warmte'!$G44+1):AP10)/'Invoer warmte'!$G44
)</f>
        <v>0</v>
      </c>
      <c r="AQ47" s="172">
        <f>IF(AQ$7&lt;='Invoer warmte'!$G44,
SUM(Rekenoverzicht!$F10:'Rekenoverzicht'!AQ10)/'Invoer warmte'!$G44,
SUM(INDEX($G10:$BN10,AQ$7-'Invoer warmte'!$G44+1):AQ10)/'Invoer warmte'!$G44
)</f>
        <v>0</v>
      </c>
      <c r="AR47" s="172">
        <f>IF(AR$7&lt;='Invoer warmte'!$G44,
SUM(Rekenoverzicht!$F10:'Rekenoverzicht'!AR10)/'Invoer warmte'!$G44,
SUM(INDEX($G10:$BN10,AR$7-'Invoer warmte'!$G44+1):AR10)/'Invoer warmte'!$G44
)</f>
        <v>0</v>
      </c>
      <c r="AS47" s="172">
        <f>IF(AS$7&lt;='Invoer warmte'!$G44,
SUM(Rekenoverzicht!$F10:'Rekenoverzicht'!AS10)/'Invoer warmte'!$G44,
SUM(INDEX($G10:$BN10,AS$7-'Invoer warmte'!$G44+1):AS10)/'Invoer warmte'!$G44
)</f>
        <v>0</v>
      </c>
      <c r="AT47" s="172">
        <f>IF(AT$7&lt;='Invoer warmte'!$G44,
SUM(Rekenoverzicht!$F10:'Rekenoverzicht'!AT10)/'Invoer warmte'!$G44,
SUM(INDEX($G10:$BN10,AT$7-'Invoer warmte'!$G44+1):AT10)/'Invoer warmte'!$G44
)</f>
        <v>0</v>
      </c>
      <c r="AU47" s="172">
        <f>IF(AU$7&lt;='Invoer warmte'!$G44,
SUM(Rekenoverzicht!$F10:'Rekenoverzicht'!AU10)/'Invoer warmte'!$G44,
SUM(INDEX($G10:$BN10,AU$7-'Invoer warmte'!$G44+1):AU10)/'Invoer warmte'!$G44
)</f>
        <v>0</v>
      </c>
      <c r="AV47" s="172">
        <f>IF(AV$7&lt;='Invoer warmte'!$G44,
SUM(Rekenoverzicht!$F10:'Rekenoverzicht'!AV10)/'Invoer warmte'!$G44,
SUM(INDEX($G10:$BN10,AV$7-'Invoer warmte'!$G44+1):AV10)/'Invoer warmte'!$G44
)</f>
        <v>0</v>
      </c>
      <c r="AW47" s="172">
        <f>IF(AW$7&lt;='Invoer warmte'!$G44,
SUM(Rekenoverzicht!$F10:'Rekenoverzicht'!AW10)/'Invoer warmte'!$G44,
SUM(INDEX($G10:$BN10,AW$7-'Invoer warmte'!$G44+1):AW10)/'Invoer warmte'!$G44
)</f>
        <v>0</v>
      </c>
      <c r="AX47" s="172">
        <f>IF(AX$7&lt;='Invoer warmte'!$G44,
SUM(Rekenoverzicht!$F10:'Rekenoverzicht'!AX10)/'Invoer warmte'!$G44,
SUM(INDEX($G10:$BN10,AX$7-'Invoer warmte'!$G44+1):AX10)/'Invoer warmte'!$G44
)</f>
        <v>0</v>
      </c>
      <c r="AY47" s="172">
        <f>IF(AY$7&lt;='Invoer warmte'!$G44,
SUM(Rekenoverzicht!$F10:'Rekenoverzicht'!AY10)/'Invoer warmte'!$G44,
SUM(INDEX($G10:$BN10,AY$7-'Invoer warmte'!$G44+1):AY10)/'Invoer warmte'!$G44
)</f>
        <v>0</v>
      </c>
      <c r="AZ47" s="172">
        <f>IF(AZ$7&lt;='Invoer warmte'!$G44,
SUM(Rekenoverzicht!$F10:'Rekenoverzicht'!AZ10)/'Invoer warmte'!$G44,
SUM(INDEX($G10:$BN10,AZ$7-'Invoer warmte'!$G44+1):AZ10)/'Invoer warmte'!$G44
)</f>
        <v>0</v>
      </c>
      <c r="BA47" s="172">
        <f>IF(BA$7&lt;='Invoer warmte'!$G44,
SUM(Rekenoverzicht!$F10:'Rekenoverzicht'!BA10)/'Invoer warmte'!$G44,
SUM(INDEX($G10:$BN10,BA$7-'Invoer warmte'!$G44+1):BA10)/'Invoer warmte'!$G44
)</f>
        <v>0</v>
      </c>
      <c r="BB47" s="172">
        <f>IF(BB$7&lt;='Invoer warmte'!$G44,
SUM(Rekenoverzicht!$F10:'Rekenoverzicht'!BB10)/'Invoer warmte'!$G44,
SUM(INDEX($G10:$BN10,BB$7-'Invoer warmte'!$G44+1):BB10)/'Invoer warmte'!$G44
)</f>
        <v>0</v>
      </c>
      <c r="BC47" s="172">
        <f>IF(BC$7&lt;='Invoer warmte'!$G44,
SUM(Rekenoverzicht!$F10:'Rekenoverzicht'!BC10)/'Invoer warmte'!$G44,
SUM(INDEX($G10:$BN10,BC$7-'Invoer warmte'!$G44+1):BC10)/'Invoer warmte'!$G44
)</f>
        <v>0</v>
      </c>
      <c r="BD47" s="172">
        <f>IF(BD$7&lt;='Invoer warmte'!$G44,
SUM(Rekenoverzicht!$F10:'Rekenoverzicht'!BD10)/'Invoer warmte'!$G44,
SUM(INDEX($G10:$BN10,BD$7-'Invoer warmte'!$G44+1):BD10)/'Invoer warmte'!$G44
)</f>
        <v>0</v>
      </c>
      <c r="BE47" s="172">
        <f>IF(BE$7&lt;='Invoer warmte'!$G44,
SUM(Rekenoverzicht!$F10:'Rekenoverzicht'!BE10)/'Invoer warmte'!$G44,
SUM(INDEX($G10:$BN10,BE$7-'Invoer warmte'!$G44+1):BE10)/'Invoer warmte'!$G44
)</f>
        <v>0</v>
      </c>
      <c r="BF47" s="172">
        <f>IF(BF$7&lt;='Invoer warmte'!$G44,
SUM(Rekenoverzicht!$F10:'Rekenoverzicht'!BF10)/'Invoer warmte'!$G44,
SUM(INDEX($G10:$BN10,BF$7-'Invoer warmte'!$G44+1):BF10)/'Invoer warmte'!$G44
)</f>
        <v>0</v>
      </c>
      <c r="BG47" s="172">
        <f>IF(BG$7&lt;='Invoer warmte'!$G44,
SUM(Rekenoverzicht!$F10:'Rekenoverzicht'!BG10)/'Invoer warmte'!$G44,
SUM(INDEX($G10:$BN10,BG$7-'Invoer warmte'!$G44+1):BG10)/'Invoer warmte'!$G44
)</f>
        <v>0</v>
      </c>
      <c r="BH47" s="172">
        <f>IF(BH$7&lt;='Invoer warmte'!$G44,
SUM(Rekenoverzicht!$F10:'Rekenoverzicht'!BH10)/'Invoer warmte'!$G44,
SUM(INDEX($G10:$BN10,BH$7-'Invoer warmte'!$G44+1):BH10)/'Invoer warmte'!$G44
)</f>
        <v>0</v>
      </c>
      <c r="BI47" s="172">
        <f>IF(BI$7&lt;='Invoer warmte'!$G44,
SUM(Rekenoverzicht!$F10:'Rekenoverzicht'!BI10)/'Invoer warmte'!$G44,
SUM(INDEX($G10:$BN10,BI$7-'Invoer warmte'!$G44+1):BI10)/'Invoer warmte'!$G44
)</f>
        <v>0</v>
      </c>
      <c r="BJ47" s="172">
        <f>IF(BJ$7&lt;='Invoer warmte'!$G44,
SUM(Rekenoverzicht!$F10:'Rekenoverzicht'!BJ10)/'Invoer warmte'!$G44,
SUM(INDEX($G10:$BN10,BJ$7-'Invoer warmte'!$G44+1):BJ10)/'Invoer warmte'!$G44
)</f>
        <v>0</v>
      </c>
      <c r="BK47" s="172">
        <f>IF(BK$7&lt;='Invoer warmte'!$G44,
SUM(Rekenoverzicht!$F10:'Rekenoverzicht'!BK10)/'Invoer warmte'!$G44,
SUM(INDEX($G10:$BN10,BK$7-'Invoer warmte'!$G44+1):BK10)/'Invoer warmte'!$G44
)</f>
        <v>0</v>
      </c>
      <c r="BL47" s="172">
        <f>IF(BL$7&lt;='Invoer warmte'!$G44,
SUM(Rekenoverzicht!$F10:'Rekenoverzicht'!BL10)/'Invoer warmte'!$G44,
SUM(INDEX($G10:$BN10,BL$7-'Invoer warmte'!$G44+1):BL10)/'Invoer warmte'!$G44
)</f>
        <v>0</v>
      </c>
      <c r="BM47" s="172">
        <f>IF(BM$7&lt;='Invoer warmte'!$G44,
SUM(Rekenoverzicht!$F10:'Rekenoverzicht'!BM10)/'Invoer warmte'!$G44,
SUM(INDEX($G10:$BN10,BM$7-'Invoer warmte'!$G44+1):BM10)/'Invoer warmte'!$G44
)</f>
        <v>0</v>
      </c>
      <c r="BN47" s="172">
        <f>IF(BN$7&lt;='Invoer warmte'!$G44,
SUM(Rekenoverzicht!$F10:'Rekenoverzicht'!BN10)/'Invoer warmte'!$G44,
SUM(INDEX($G10:$BN10,BN$7-'Invoer warmte'!$G44+1):BN10)/'Invoer warmte'!$G44
)</f>
        <v>0</v>
      </c>
    </row>
    <row r="48" spans="3:66" x14ac:dyDescent="0.35">
      <c r="E48" t="s">
        <v>194</v>
      </c>
      <c r="G48" s="172">
        <f>IF(G$7&lt;='Invoer warmte'!$G45,
SUM(Rekenoverzicht!$F11:'Rekenoverzicht'!G11)/'Invoer warmte'!$G45,
SUM(INDEX($G11:$BN11,G$7-'Invoer warmte'!$G45+1):G11)/'Invoer warmte'!$G45
)</f>
        <v>0</v>
      </c>
      <c r="H48" s="172">
        <f>IF(H$7&lt;='Invoer warmte'!$G45,
SUM(Rekenoverzicht!$F11:'Rekenoverzicht'!H11)/'Invoer warmte'!$G45,
SUM(INDEX($G11:$BN11,H$7-'Invoer warmte'!$G45+1):H11)/'Invoer warmte'!$G45
)</f>
        <v>0</v>
      </c>
      <c r="I48" s="172">
        <f>IF(I$7&lt;='Invoer warmte'!$G45,
SUM(Rekenoverzicht!$F11:'Rekenoverzicht'!I11)/'Invoer warmte'!$G45,
SUM(INDEX($G11:$BN11,I$7-'Invoer warmte'!$G45+1):I11)/'Invoer warmte'!$G45
)</f>
        <v>0</v>
      </c>
      <c r="J48" s="172">
        <f>IF(J$7&lt;='Invoer warmte'!$G45,
SUM(Rekenoverzicht!$F11:'Rekenoverzicht'!J11)/'Invoer warmte'!$G45,
SUM(INDEX($G11:$BN11,J$7-'Invoer warmte'!$G45+1):J11)/'Invoer warmte'!$G45
)</f>
        <v>0</v>
      </c>
      <c r="K48" s="172">
        <f>IF(K$7&lt;='Invoer warmte'!$G45,
SUM(Rekenoverzicht!$F11:'Rekenoverzicht'!K11)/'Invoer warmte'!$G45,
SUM(INDEX($G11:$BN11,K$7-'Invoer warmte'!$G45+1):K11)/'Invoer warmte'!$G45
)</f>
        <v>0</v>
      </c>
      <c r="L48" s="172">
        <f>IF(L$7&lt;='Invoer warmte'!$G45,
SUM(Rekenoverzicht!$F11:'Rekenoverzicht'!L11)/'Invoer warmte'!$G45,
SUM(INDEX($G11:$BN11,L$7-'Invoer warmte'!$G45+1):L11)/'Invoer warmte'!$G45
)</f>
        <v>0</v>
      </c>
      <c r="M48" s="172">
        <f>IF(M$7&lt;='Invoer warmte'!$G45,
SUM(Rekenoverzicht!$F11:'Rekenoverzicht'!M11)/'Invoer warmte'!$G45,
SUM(INDEX($G11:$BN11,M$7-'Invoer warmte'!$G45+1):M11)/'Invoer warmte'!$G45
)</f>
        <v>0</v>
      </c>
      <c r="N48" s="172">
        <f>IF(N$7&lt;='Invoer warmte'!$G45,
SUM(Rekenoverzicht!$F11:'Rekenoverzicht'!N11)/'Invoer warmte'!$G45,
SUM(INDEX($G11:$BN11,N$7-'Invoer warmte'!$G45+1):N11)/'Invoer warmte'!$G45
)</f>
        <v>0</v>
      </c>
      <c r="O48" s="172">
        <f>IF(O$7&lt;='Invoer warmte'!$G45,
SUM(Rekenoverzicht!$F11:'Rekenoverzicht'!O11)/'Invoer warmte'!$G45,
SUM(INDEX($G11:$BN11,O$7-'Invoer warmte'!$G45+1):O11)/'Invoer warmte'!$G45
)</f>
        <v>0</v>
      </c>
      <c r="P48" s="172">
        <f>IF(P$7&lt;='Invoer warmte'!$G45,
SUM(Rekenoverzicht!$F11:'Rekenoverzicht'!P11)/'Invoer warmte'!$G45,
SUM(INDEX($G11:$BN11,P$7-'Invoer warmte'!$G45+1):P11)/'Invoer warmte'!$G45
)</f>
        <v>45</v>
      </c>
      <c r="Q48" s="172">
        <f>IF(Q$7&lt;='Invoer warmte'!$G45,
SUM(Rekenoverzicht!$F11:'Rekenoverzicht'!Q11)/'Invoer warmte'!$G45,
SUM(INDEX($G11:$BN11,Q$7-'Invoer warmte'!$G45+1):Q11)/'Invoer warmte'!$G45
)</f>
        <v>45</v>
      </c>
      <c r="R48" s="172">
        <f>IF(R$7&lt;='Invoer warmte'!$G45,
SUM(Rekenoverzicht!$F11:'Rekenoverzicht'!R11)/'Invoer warmte'!$G45,
SUM(INDEX($G11:$BN11,R$7-'Invoer warmte'!$G45+1):R11)/'Invoer warmte'!$G45
)</f>
        <v>45</v>
      </c>
      <c r="S48" s="172">
        <f>IF(S$7&lt;='Invoer warmte'!$G45,
SUM(Rekenoverzicht!$F11:'Rekenoverzicht'!S11)/'Invoer warmte'!$G45,
SUM(INDEX($G11:$BN11,S$7-'Invoer warmte'!$G45+1):S11)/'Invoer warmte'!$G45
)</f>
        <v>45</v>
      </c>
      <c r="T48" s="172">
        <f>IF(T$7&lt;='Invoer warmte'!$G45,
SUM(Rekenoverzicht!$F11:'Rekenoverzicht'!T11)/'Invoer warmte'!$G45,
SUM(INDEX($G11:$BN11,T$7-'Invoer warmte'!$G45+1):T11)/'Invoer warmte'!$G45
)</f>
        <v>45</v>
      </c>
      <c r="U48" s="172">
        <f>IF(U$7&lt;='Invoer warmte'!$G45,
SUM(Rekenoverzicht!$F11:'Rekenoverzicht'!U11)/'Invoer warmte'!$G45,
SUM(INDEX($G11:$BN11,U$7-'Invoer warmte'!$G45+1):U11)/'Invoer warmte'!$G45
)</f>
        <v>45</v>
      </c>
      <c r="V48" s="172">
        <f>IF(V$7&lt;='Invoer warmte'!$G45,
SUM(Rekenoverzicht!$F11:'Rekenoverzicht'!V11)/'Invoer warmte'!$G45,
SUM(INDEX($G11:$BN11,V$7-'Invoer warmte'!$G45+1):V11)/'Invoer warmte'!$G45
)</f>
        <v>45</v>
      </c>
      <c r="W48" s="172">
        <f>IF(W$7&lt;='Invoer warmte'!$G45,
SUM(Rekenoverzicht!$F11:'Rekenoverzicht'!W11)/'Invoer warmte'!$G45,
SUM(INDEX($G11:$BN11,W$7-'Invoer warmte'!$G45+1):W11)/'Invoer warmte'!$G45
)</f>
        <v>45</v>
      </c>
      <c r="X48" s="172">
        <f>IF(X$7&lt;='Invoer warmte'!$G45,
SUM(Rekenoverzicht!$F11:'Rekenoverzicht'!X11)/'Invoer warmte'!$G45,
SUM(INDEX($G11:$BN11,X$7-'Invoer warmte'!$G45+1):X11)/'Invoer warmte'!$G45
)</f>
        <v>45</v>
      </c>
      <c r="Y48" s="172">
        <f>IF(Y$7&lt;='Invoer warmte'!$G45,
SUM(Rekenoverzicht!$F11:'Rekenoverzicht'!Y11)/'Invoer warmte'!$G45,
SUM(INDEX($G11:$BN11,Y$7-'Invoer warmte'!$G45+1):Y11)/'Invoer warmte'!$G45
)</f>
        <v>45</v>
      </c>
      <c r="Z48" s="172">
        <f>IF(Z$7&lt;='Invoer warmte'!$G45,
SUM(Rekenoverzicht!$F11:'Rekenoverzicht'!Z11)/'Invoer warmte'!$G45,
SUM(INDEX($G11:$BN11,Z$7-'Invoer warmte'!$G45+1):Z11)/'Invoer warmte'!$G45
)</f>
        <v>45</v>
      </c>
      <c r="AA48" s="172">
        <f>IF(AA$7&lt;='Invoer warmte'!$G45,
SUM(Rekenoverzicht!$F11:'Rekenoverzicht'!AA11)/'Invoer warmte'!$G45,
SUM(INDEX($G11:$BN11,AA$7-'Invoer warmte'!$G45+1):AA11)/'Invoer warmte'!$G45
)</f>
        <v>45</v>
      </c>
      <c r="AB48" s="172">
        <f>IF(AB$7&lt;='Invoer warmte'!$G45,
SUM(Rekenoverzicht!$F11:'Rekenoverzicht'!AB11)/'Invoer warmte'!$G45,
SUM(INDEX($G11:$BN11,AB$7-'Invoer warmte'!$G45+1):AB11)/'Invoer warmte'!$G45
)</f>
        <v>45</v>
      </c>
      <c r="AC48" s="172">
        <f>IF(AC$7&lt;='Invoer warmte'!$G45,
SUM(Rekenoverzicht!$F11:'Rekenoverzicht'!AC11)/'Invoer warmte'!$G45,
SUM(INDEX($G11:$BN11,AC$7-'Invoer warmte'!$G45+1):AC11)/'Invoer warmte'!$G45
)</f>
        <v>45</v>
      </c>
      <c r="AD48" s="172">
        <f>IF(AD$7&lt;='Invoer warmte'!$G45,
SUM(Rekenoverzicht!$F11:'Rekenoverzicht'!AD11)/'Invoer warmte'!$G45,
SUM(INDEX($G11:$BN11,AD$7-'Invoer warmte'!$G45+1):AD11)/'Invoer warmte'!$G45
)</f>
        <v>45</v>
      </c>
      <c r="AE48" s="172">
        <f>IF(AE$7&lt;='Invoer warmte'!$G45,
SUM(Rekenoverzicht!$F11:'Rekenoverzicht'!AE11)/'Invoer warmte'!$G45,
SUM(INDEX($G11:$BN11,AE$7-'Invoer warmte'!$G45+1):AE11)/'Invoer warmte'!$G45
)</f>
        <v>45</v>
      </c>
      <c r="AF48" s="172">
        <f>IF(AF$7&lt;='Invoer warmte'!$G45,
SUM(Rekenoverzicht!$F11:'Rekenoverzicht'!AF11)/'Invoer warmte'!$G45,
SUM(INDEX($G11:$BN11,AF$7-'Invoer warmte'!$G45+1):AF11)/'Invoer warmte'!$G45
)</f>
        <v>45</v>
      </c>
      <c r="AG48" s="172">
        <f>IF(AG$7&lt;='Invoer warmte'!$G45,
SUM(Rekenoverzicht!$F11:'Rekenoverzicht'!AG11)/'Invoer warmte'!$G45,
SUM(INDEX($G11:$BN11,AG$7-'Invoer warmte'!$G45+1):AG11)/'Invoer warmte'!$G45
)</f>
        <v>45</v>
      </c>
      <c r="AH48" s="172">
        <f>IF(AH$7&lt;='Invoer warmte'!$G45,
SUM(Rekenoverzicht!$F11:'Rekenoverzicht'!AH11)/'Invoer warmte'!$G45,
SUM(INDEX($G11:$BN11,AH$7-'Invoer warmte'!$G45+1):AH11)/'Invoer warmte'!$G45
)</f>
        <v>45</v>
      </c>
      <c r="AI48" s="172">
        <f>IF(AI$7&lt;='Invoer warmte'!$G45,
SUM(Rekenoverzicht!$F11:'Rekenoverzicht'!AI11)/'Invoer warmte'!$G45,
SUM(INDEX($G11:$BN11,AI$7-'Invoer warmte'!$G45+1):AI11)/'Invoer warmte'!$G45
)</f>
        <v>45</v>
      </c>
      <c r="AJ48" s="172">
        <f>IF(AJ$7&lt;='Invoer warmte'!$G45,
SUM(Rekenoverzicht!$F11:'Rekenoverzicht'!AJ11)/'Invoer warmte'!$G45,
SUM(INDEX($G11:$BN11,AJ$7-'Invoer warmte'!$G45+1):AJ11)/'Invoer warmte'!$G45
)</f>
        <v>0</v>
      </c>
      <c r="AK48" s="172">
        <f>IF(AK$7&lt;='Invoer warmte'!$G45,
SUM(Rekenoverzicht!$F11:'Rekenoverzicht'!AK11)/'Invoer warmte'!$G45,
SUM(INDEX($G11:$BN11,AK$7-'Invoer warmte'!$G45+1):AK11)/'Invoer warmte'!$G45
)</f>
        <v>0</v>
      </c>
      <c r="AL48" s="172">
        <f>IF(AL$7&lt;='Invoer warmte'!$G45,
SUM(Rekenoverzicht!$F11:'Rekenoverzicht'!AL11)/'Invoer warmte'!$G45,
SUM(INDEX($G11:$BN11,AL$7-'Invoer warmte'!$G45+1):AL11)/'Invoer warmte'!$G45
)</f>
        <v>0</v>
      </c>
      <c r="AM48" s="172">
        <f>IF(AM$7&lt;='Invoer warmte'!$G45,
SUM(Rekenoverzicht!$F11:'Rekenoverzicht'!AM11)/'Invoer warmte'!$G45,
SUM(INDEX($G11:$BN11,AM$7-'Invoer warmte'!$G45+1):AM11)/'Invoer warmte'!$G45
)</f>
        <v>0</v>
      </c>
      <c r="AN48" s="172">
        <f>IF(AN$7&lt;='Invoer warmte'!$G45,
SUM(Rekenoverzicht!$F11:'Rekenoverzicht'!AN11)/'Invoer warmte'!$G45,
SUM(INDEX($G11:$BN11,AN$7-'Invoer warmte'!$G45+1):AN11)/'Invoer warmte'!$G45
)</f>
        <v>0</v>
      </c>
      <c r="AO48" s="172">
        <f>IF(AO$7&lt;='Invoer warmte'!$G45,
SUM(Rekenoverzicht!$F11:'Rekenoverzicht'!AO11)/'Invoer warmte'!$G45,
SUM(INDEX($G11:$BN11,AO$7-'Invoer warmte'!$G45+1):AO11)/'Invoer warmte'!$G45
)</f>
        <v>0</v>
      </c>
      <c r="AP48" s="172">
        <f>IF(AP$7&lt;='Invoer warmte'!$G45,
SUM(Rekenoverzicht!$F11:'Rekenoverzicht'!AP11)/'Invoer warmte'!$G45,
SUM(INDEX($G11:$BN11,AP$7-'Invoer warmte'!$G45+1):AP11)/'Invoer warmte'!$G45
)</f>
        <v>0</v>
      </c>
      <c r="AQ48" s="172">
        <f>IF(AQ$7&lt;='Invoer warmte'!$G45,
SUM(Rekenoverzicht!$F11:'Rekenoverzicht'!AQ11)/'Invoer warmte'!$G45,
SUM(INDEX($G11:$BN11,AQ$7-'Invoer warmte'!$G45+1):AQ11)/'Invoer warmte'!$G45
)</f>
        <v>0</v>
      </c>
      <c r="AR48" s="172">
        <f>IF(AR$7&lt;='Invoer warmte'!$G45,
SUM(Rekenoverzicht!$F11:'Rekenoverzicht'!AR11)/'Invoer warmte'!$G45,
SUM(INDEX($G11:$BN11,AR$7-'Invoer warmte'!$G45+1):AR11)/'Invoer warmte'!$G45
)</f>
        <v>0</v>
      </c>
      <c r="AS48" s="172">
        <f>IF(AS$7&lt;='Invoer warmte'!$G45,
SUM(Rekenoverzicht!$F11:'Rekenoverzicht'!AS11)/'Invoer warmte'!$G45,
SUM(INDEX($G11:$BN11,AS$7-'Invoer warmte'!$G45+1):AS11)/'Invoer warmte'!$G45
)</f>
        <v>0</v>
      </c>
      <c r="AT48" s="172">
        <f>IF(AT$7&lt;='Invoer warmte'!$G45,
SUM(Rekenoverzicht!$F11:'Rekenoverzicht'!AT11)/'Invoer warmte'!$G45,
SUM(INDEX($G11:$BN11,AT$7-'Invoer warmte'!$G45+1):AT11)/'Invoer warmte'!$G45
)</f>
        <v>0</v>
      </c>
      <c r="AU48" s="172">
        <f>IF(AU$7&lt;='Invoer warmte'!$G45,
SUM(Rekenoverzicht!$F11:'Rekenoverzicht'!AU11)/'Invoer warmte'!$G45,
SUM(INDEX($G11:$BN11,AU$7-'Invoer warmte'!$G45+1):AU11)/'Invoer warmte'!$G45
)</f>
        <v>0</v>
      </c>
      <c r="AV48" s="172">
        <f>IF(AV$7&lt;='Invoer warmte'!$G45,
SUM(Rekenoverzicht!$F11:'Rekenoverzicht'!AV11)/'Invoer warmte'!$G45,
SUM(INDEX($G11:$BN11,AV$7-'Invoer warmte'!$G45+1):AV11)/'Invoer warmte'!$G45
)</f>
        <v>0</v>
      </c>
      <c r="AW48" s="172">
        <f>IF(AW$7&lt;='Invoer warmte'!$G45,
SUM(Rekenoverzicht!$F11:'Rekenoverzicht'!AW11)/'Invoer warmte'!$G45,
SUM(INDEX($G11:$BN11,AW$7-'Invoer warmte'!$G45+1):AW11)/'Invoer warmte'!$G45
)</f>
        <v>0</v>
      </c>
      <c r="AX48" s="172">
        <f>IF(AX$7&lt;='Invoer warmte'!$G45,
SUM(Rekenoverzicht!$F11:'Rekenoverzicht'!AX11)/'Invoer warmte'!$G45,
SUM(INDEX($G11:$BN11,AX$7-'Invoer warmte'!$G45+1):AX11)/'Invoer warmte'!$G45
)</f>
        <v>0</v>
      </c>
      <c r="AY48" s="172">
        <f>IF(AY$7&lt;='Invoer warmte'!$G45,
SUM(Rekenoverzicht!$F11:'Rekenoverzicht'!AY11)/'Invoer warmte'!$G45,
SUM(INDEX($G11:$BN11,AY$7-'Invoer warmte'!$G45+1):AY11)/'Invoer warmte'!$G45
)</f>
        <v>0</v>
      </c>
      <c r="AZ48" s="172">
        <f>IF(AZ$7&lt;='Invoer warmte'!$G45,
SUM(Rekenoverzicht!$F11:'Rekenoverzicht'!AZ11)/'Invoer warmte'!$G45,
SUM(INDEX($G11:$BN11,AZ$7-'Invoer warmte'!$G45+1):AZ11)/'Invoer warmte'!$G45
)</f>
        <v>0</v>
      </c>
      <c r="BA48" s="172">
        <f>IF(BA$7&lt;='Invoer warmte'!$G45,
SUM(Rekenoverzicht!$F11:'Rekenoverzicht'!BA11)/'Invoer warmte'!$G45,
SUM(INDEX($G11:$BN11,BA$7-'Invoer warmte'!$G45+1):BA11)/'Invoer warmte'!$G45
)</f>
        <v>0</v>
      </c>
      <c r="BB48" s="172">
        <f>IF(BB$7&lt;='Invoer warmte'!$G45,
SUM(Rekenoverzicht!$F11:'Rekenoverzicht'!BB11)/'Invoer warmte'!$G45,
SUM(INDEX($G11:$BN11,BB$7-'Invoer warmte'!$G45+1):BB11)/'Invoer warmte'!$G45
)</f>
        <v>0</v>
      </c>
      <c r="BC48" s="172">
        <f>IF(BC$7&lt;='Invoer warmte'!$G45,
SUM(Rekenoverzicht!$F11:'Rekenoverzicht'!BC11)/'Invoer warmte'!$G45,
SUM(INDEX($G11:$BN11,BC$7-'Invoer warmte'!$G45+1):BC11)/'Invoer warmte'!$G45
)</f>
        <v>0</v>
      </c>
      <c r="BD48" s="172">
        <f>IF(BD$7&lt;='Invoer warmte'!$G45,
SUM(Rekenoverzicht!$F11:'Rekenoverzicht'!BD11)/'Invoer warmte'!$G45,
SUM(INDEX($G11:$BN11,BD$7-'Invoer warmte'!$G45+1):BD11)/'Invoer warmte'!$G45
)</f>
        <v>0</v>
      </c>
      <c r="BE48" s="172">
        <f>IF(BE$7&lt;='Invoer warmte'!$G45,
SUM(Rekenoverzicht!$F11:'Rekenoverzicht'!BE11)/'Invoer warmte'!$G45,
SUM(INDEX($G11:$BN11,BE$7-'Invoer warmte'!$G45+1):BE11)/'Invoer warmte'!$G45
)</f>
        <v>0</v>
      </c>
      <c r="BF48" s="172">
        <f>IF(BF$7&lt;='Invoer warmte'!$G45,
SUM(Rekenoverzicht!$F11:'Rekenoverzicht'!BF11)/'Invoer warmte'!$G45,
SUM(INDEX($G11:$BN11,BF$7-'Invoer warmte'!$G45+1):BF11)/'Invoer warmte'!$G45
)</f>
        <v>0</v>
      </c>
      <c r="BG48" s="172">
        <f>IF(BG$7&lt;='Invoer warmte'!$G45,
SUM(Rekenoverzicht!$F11:'Rekenoverzicht'!BG11)/'Invoer warmte'!$G45,
SUM(INDEX($G11:$BN11,BG$7-'Invoer warmte'!$G45+1):BG11)/'Invoer warmte'!$G45
)</f>
        <v>0</v>
      </c>
      <c r="BH48" s="172">
        <f>IF(BH$7&lt;='Invoer warmte'!$G45,
SUM(Rekenoverzicht!$F11:'Rekenoverzicht'!BH11)/'Invoer warmte'!$G45,
SUM(INDEX($G11:$BN11,BH$7-'Invoer warmte'!$G45+1):BH11)/'Invoer warmte'!$G45
)</f>
        <v>0</v>
      </c>
      <c r="BI48" s="172">
        <f>IF(BI$7&lt;='Invoer warmte'!$G45,
SUM(Rekenoverzicht!$F11:'Rekenoverzicht'!BI11)/'Invoer warmte'!$G45,
SUM(INDEX($G11:$BN11,BI$7-'Invoer warmte'!$G45+1):BI11)/'Invoer warmte'!$G45
)</f>
        <v>0</v>
      </c>
      <c r="BJ48" s="172">
        <f>IF(BJ$7&lt;='Invoer warmte'!$G45,
SUM(Rekenoverzicht!$F11:'Rekenoverzicht'!BJ11)/'Invoer warmte'!$G45,
SUM(INDEX($G11:$BN11,BJ$7-'Invoer warmte'!$G45+1):BJ11)/'Invoer warmte'!$G45
)</f>
        <v>0</v>
      </c>
      <c r="BK48" s="172">
        <f>IF(BK$7&lt;='Invoer warmte'!$G45,
SUM(Rekenoverzicht!$F11:'Rekenoverzicht'!BK11)/'Invoer warmte'!$G45,
SUM(INDEX($G11:$BN11,BK$7-'Invoer warmte'!$G45+1):BK11)/'Invoer warmte'!$G45
)</f>
        <v>0</v>
      </c>
      <c r="BL48" s="172">
        <f>IF(BL$7&lt;='Invoer warmte'!$G45,
SUM(Rekenoverzicht!$F11:'Rekenoverzicht'!BL11)/'Invoer warmte'!$G45,
SUM(INDEX($G11:$BN11,BL$7-'Invoer warmte'!$G45+1):BL11)/'Invoer warmte'!$G45
)</f>
        <v>0</v>
      </c>
      <c r="BM48" s="172">
        <f>IF(BM$7&lt;='Invoer warmte'!$G45,
SUM(Rekenoverzicht!$F11:'Rekenoverzicht'!BM11)/'Invoer warmte'!$G45,
SUM(INDEX($G11:$BN11,BM$7-'Invoer warmte'!$G45+1):BM11)/'Invoer warmte'!$G45
)</f>
        <v>0</v>
      </c>
      <c r="BN48" s="172">
        <f>IF(BN$7&lt;='Invoer warmte'!$G45,
SUM(Rekenoverzicht!$F11:'Rekenoverzicht'!BN11)/'Invoer warmte'!$G45,
SUM(INDEX($G11:$BN11,BN$7-'Invoer warmte'!$G45+1):BN11)/'Invoer warmte'!$G45
)</f>
        <v>0</v>
      </c>
    </row>
    <row r="49" spans="5:66" x14ac:dyDescent="0.35">
      <c r="E49" t="s">
        <v>195</v>
      </c>
      <c r="G49" s="172">
        <f>IF(G$7&lt;='Invoer warmte'!$G46,
SUM(Rekenoverzicht!$F12:'Rekenoverzicht'!G12)/'Invoer warmte'!$G46,
SUM(INDEX($G12:$BN12,G$7-'Invoer warmte'!$G46+1):G12)/'Invoer warmte'!$G46
)</f>
        <v>0</v>
      </c>
      <c r="H49" s="172">
        <f>IF(H$7&lt;='Invoer warmte'!$G46,
SUM(Rekenoverzicht!$F12:'Rekenoverzicht'!H12)/'Invoer warmte'!$G46,
SUM(INDEX($G12:$BN12,H$7-'Invoer warmte'!$G46+1):H12)/'Invoer warmte'!$G46
)</f>
        <v>0</v>
      </c>
      <c r="I49" s="172">
        <f>IF(I$7&lt;='Invoer warmte'!$G46,
SUM(Rekenoverzicht!$F12:'Rekenoverzicht'!I12)/'Invoer warmte'!$G46,
SUM(INDEX($G12:$BN12,I$7-'Invoer warmte'!$G46+1):I12)/'Invoer warmte'!$G46
)</f>
        <v>0</v>
      </c>
      <c r="J49" s="172">
        <f>IF(J$7&lt;='Invoer warmte'!$G46,
SUM(Rekenoverzicht!$F12:'Rekenoverzicht'!J12)/'Invoer warmte'!$G46,
SUM(INDEX($G12:$BN12,J$7-'Invoer warmte'!$G46+1):J12)/'Invoer warmte'!$G46
)</f>
        <v>0</v>
      </c>
      <c r="K49" s="172">
        <f>IF(K$7&lt;='Invoer warmte'!$G46,
SUM(Rekenoverzicht!$F12:'Rekenoverzicht'!K12)/'Invoer warmte'!$G46,
SUM(INDEX($G12:$BN12,K$7-'Invoer warmte'!$G46+1):K12)/'Invoer warmte'!$G46
)</f>
        <v>0</v>
      </c>
      <c r="L49" s="172">
        <f>IF(L$7&lt;='Invoer warmte'!$G46,
SUM(Rekenoverzicht!$F12:'Rekenoverzicht'!L12)/'Invoer warmte'!$G46,
SUM(INDEX($G12:$BN12,L$7-'Invoer warmte'!$G46+1):L12)/'Invoer warmte'!$G46
)</f>
        <v>0</v>
      </c>
      <c r="M49" s="172">
        <f>IF(M$7&lt;='Invoer warmte'!$G46,
SUM(Rekenoverzicht!$F12:'Rekenoverzicht'!M12)/'Invoer warmte'!$G46,
SUM(INDEX($G12:$BN12,M$7-'Invoer warmte'!$G46+1):M12)/'Invoer warmte'!$G46
)</f>
        <v>0</v>
      </c>
      <c r="N49" s="172">
        <f>IF(N$7&lt;='Invoer warmte'!$G46,
SUM(Rekenoverzicht!$F12:'Rekenoverzicht'!N12)/'Invoer warmte'!$G46,
SUM(INDEX($G12:$BN12,N$7-'Invoer warmte'!$G46+1):N12)/'Invoer warmte'!$G46
)</f>
        <v>0</v>
      </c>
      <c r="O49" s="172">
        <f>IF(O$7&lt;='Invoer warmte'!$G46,
SUM(Rekenoverzicht!$F12:'Rekenoverzicht'!O12)/'Invoer warmte'!$G46,
SUM(INDEX($G12:$BN12,O$7-'Invoer warmte'!$G46+1):O12)/'Invoer warmte'!$G46
)</f>
        <v>0</v>
      </c>
      <c r="P49" s="172">
        <f>IF(P$7&lt;='Invoer warmte'!$G46,
SUM(Rekenoverzicht!$F12:'Rekenoverzicht'!P12)/'Invoer warmte'!$G46,
SUM(INDEX($G12:$BN12,P$7-'Invoer warmte'!$G46+1):P12)/'Invoer warmte'!$G46
)</f>
        <v>0</v>
      </c>
      <c r="Q49" s="172">
        <f>IF(Q$7&lt;='Invoer warmte'!$G46,
SUM(Rekenoverzicht!$F12:'Rekenoverzicht'!Q12)/'Invoer warmte'!$G46,
SUM(INDEX($G12:$BN12,Q$7-'Invoer warmte'!$G46+1):Q12)/'Invoer warmte'!$G46
)</f>
        <v>0</v>
      </c>
      <c r="R49" s="172">
        <f>IF(R$7&lt;='Invoer warmte'!$G46,
SUM(Rekenoverzicht!$F12:'Rekenoverzicht'!R12)/'Invoer warmte'!$G46,
SUM(INDEX($G12:$BN12,R$7-'Invoer warmte'!$G46+1):R12)/'Invoer warmte'!$G46
)</f>
        <v>0</v>
      </c>
      <c r="S49" s="172">
        <f>IF(S$7&lt;='Invoer warmte'!$G46,
SUM(Rekenoverzicht!$F12:'Rekenoverzicht'!S12)/'Invoer warmte'!$G46,
SUM(INDEX($G12:$BN12,S$7-'Invoer warmte'!$G46+1):S12)/'Invoer warmte'!$G46
)</f>
        <v>0</v>
      </c>
      <c r="T49" s="172">
        <f>IF(T$7&lt;='Invoer warmte'!$G46,
SUM(Rekenoverzicht!$F12:'Rekenoverzicht'!T12)/'Invoer warmte'!$G46,
SUM(INDEX($G12:$BN12,T$7-'Invoer warmte'!$G46+1):T12)/'Invoer warmte'!$G46
)</f>
        <v>0</v>
      </c>
      <c r="U49" s="172">
        <f>IF(U$7&lt;='Invoer warmte'!$G46,
SUM(Rekenoverzicht!$F12:'Rekenoverzicht'!U12)/'Invoer warmte'!$G46,
SUM(INDEX($G12:$BN12,U$7-'Invoer warmte'!$G46+1):U12)/'Invoer warmte'!$G46
)</f>
        <v>0</v>
      </c>
      <c r="V49" s="172">
        <f>IF(V$7&lt;='Invoer warmte'!$G46,
SUM(Rekenoverzicht!$F12:'Rekenoverzicht'!V12)/'Invoer warmte'!$G46,
SUM(INDEX($G12:$BN12,V$7-'Invoer warmte'!$G46+1):V12)/'Invoer warmte'!$G46
)</f>
        <v>0</v>
      </c>
      <c r="W49" s="172">
        <f>IF(W$7&lt;='Invoer warmte'!$G46,
SUM(Rekenoverzicht!$F12:'Rekenoverzicht'!W12)/'Invoer warmte'!$G46,
SUM(INDEX($G12:$BN12,W$7-'Invoer warmte'!$G46+1):W12)/'Invoer warmte'!$G46
)</f>
        <v>0</v>
      </c>
      <c r="X49" s="172">
        <f>IF(X$7&lt;='Invoer warmte'!$G46,
SUM(Rekenoverzicht!$F12:'Rekenoverzicht'!X12)/'Invoer warmte'!$G46,
SUM(INDEX($G12:$BN12,X$7-'Invoer warmte'!$G46+1):X12)/'Invoer warmte'!$G46
)</f>
        <v>0</v>
      </c>
      <c r="Y49" s="172">
        <f>IF(Y$7&lt;='Invoer warmte'!$G46,
SUM(Rekenoverzicht!$F12:'Rekenoverzicht'!Y12)/'Invoer warmte'!$G46,
SUM(INDEX($G12:$BN12,Y$7-'Invoer warmte'!$G46+1):Y12)/'Invoer warmte'!$G46
)</f>
        <v>0</v>
      </c>
      <c r="Z49" s="172">
        <f>IF(Z$7&lt;='Invoer warmte'!$G46,
SUM(Rekenoverzicht!$F12:'Rekenoverzicht'!Z12)/'Invoer warmte'!$G46,
SUM(INDEX($G12:$BN12,Z$7-'Invoer warmte'!$G46+1):Z12)/'Invoer warmte'!$G46
)</f>
        <v>0</v>
      </c>
      <c r="AA49" s="172">
        <f>IF(AA$7&lt;='Invoer warmte'!$G46,
SUM(Rekenoverzicht!$F12:'Rekenoverzicht'!AA12)/'Invoer warmte'!$G46,
SUM(INDEX($G12:$BN12,AA$7-'Invoer warmte'!$G46+1):AA12)/'Invoer warmte'!$G46
)</f>
        <v>0</v>
      </c>
      <c r="AB49" s="172">
        <f>IF(AB$7&lt;='Invoer warmte'!$G46,
SUM(Rekenoverzicht!$F12:'Rekenoverzicht'!AB12)/'Invoer warmte'!$G46,
SUM(INDEX($G12:$BN12,AB$7-'Invoer warmte'!$G46+1):AB12)/'Invoer warmte'!$G46
)</f>
        <v>0</v>
      </c>
      <c r="AC49" s="172">
        <f>IF(AC$7&lt;='Invoer warmte'!$G46,
SUM(Rekenoverzicht!$F12:'Rekenoverzicht'!AC12)/'Invoer warmte'!$G46,
SUM(INDEX($G12:$BN12,AC$7-'Invoer warmte'!$G46+1):AC12)/'Invoer warmte'!$G46
)</f>
        <v>0</v>
      </c>
      <c r="AD49" s="172">
        <f>IF(AD$7&lt;='Invoer warmte'!$G46,
SUM(Rekenoverzicht!$F12:'Rekenoverzicht'!AD12)/'Invoer warmte'!$G46,
SUM(INDEX($G12:$BN12,AD$7-'Invoer warmte'!$G46+1):AD12)/'Invoer warmte'!$G46
)</f>
        <v>0</v>
      </c>
      <c r="AE49" s="172">
        <f>IF(AE$7&lt;='Invoer warmte'!$G46,
SUM(Rekenoverzicht!$F12:'Rekenoverzicht'!AE12)/'Invoer warmte'!$G46,
SUM(INDEX($G12:$BN12,AE$7-'Invoer warmte'!$G46+1):AE12)/'Invoer warmte'!$G46
)</f>
        <v>0</v>
      </c>
      <c r="AF49" s="172">
        <f>IF(AF$7&lt;='Invoer warmte'!$G46,
SUM(Rekenoverzicht!$F12:'Rekenoverzicht'!AF12)/'Invoer warmte'!$G46,
SUM(INDEX($G12:$BN12,AF$7-'Invoer warmte'!$G46+1):AF12)/'Invoer warmte'!$G46
)</f>
        <v>0</v>
      </c>
      <c r="AG49" s="172">
        <f>IF(AG$7&lt;='Invoer warmte'!$G46,
SUM(Rekenoverzicht!$F12:'Rekenoverzicht'!AG12)/'Invoer warmte'!$G46,
SUM(INDEX($G12:$BN12,AG$7-'Invoer warmte'!$G46+1):AG12)/'Invoer warmte'!$G46
)</f>
        <v>0</v>
      </c>
      <c r="AH49" s="172">
        <f>IF(AH$7&lt;='Invoer warmte'!$G46,
SUM(Rekenoverzicht!$F12:'Rekenoverzicht'!AH12)/'Invoer warmte'!$G46,
SUM(INDEX($G12:$BN12,AH$7-'Invoer warmte'!$G46+1):AH12)/'Invoer warmte'!$G46
)</f>
        <v>0</v>
      </c>
      <c r="AI49" s="172">
        <f>IF(AI$7&lt;='Invoer warmte'!$G46,
SUM(Rekenoverzicht!$F12:'Rekenoverzicht'!AI12)/'Invoer warmte'!$G46,
SUM(INDEX($G12:$BN12,AI$7-'Invoer warmte'!$G46+1):AI12)/'Invoer warmte'!$G46
)</f>
        <v>0</v>
      </c>
      <c r="AJ49" s="172">
        <f>IF(AJ$7&lt;='Invoer warmte'!$G46,
SUM(Rekenoverzicht!$F12:'Rekenoverzicht'!AJ12)/'Invoer warmte'!$G46,
SUM(INDEX($G12:$BN12,AJ$7-'Invoer warmte'!$G46+1):AJ12)/'Invoer warmte'!$G46
)</f>
        <v>0</v>
      </c>
      <c r="AK49" s="172">
        <f>IF(AK$7&lt;='Invoer warmte'!$G46,
SUM(Rekenoverzicht!$F12:'Rekenoverzicht'!AK12)/'Invoer warmte'!$G46,
SUM(INDEX($G12:$BN12,AK$7-'Invoer warmte'!$G46+1):AK12)/'Invoer warmte'!$G46
)</f>
        <v>0</v>
      </c>
      <c r="AL49" s="172">
        <f>IF(AL$7&lt;='Invoer warmte'!$G46,
SUM(Rekenoverzicht!$F12:'Rekenoverzicht'!AL12)/'Invoer warmte'!$G46,
SUM(INDEX($G12:$BN12,AL$7-'Invoer warmte'!$G46+1):AL12)/'Invoer warmte'!$G46
)</f>
        <v>0</v>
      </c>
      <c r="AM49" s="172">
        <f>IF(AM$7&lt;='Invoer warmte'!$G46,
SUM(Rekenoverzicht!$F12:'Rekenoverzicht'!AM12)/'Invoer warmte'!$G46,
SUM(INDEX($G12:$BN12,AM$7-'Invoer warmte'!$G46+1):AM12)/'Invoer warmte'!$G46
)</f>
        <v>0</v>
      </c>
      <c r="AN49" s="172">
        <f>IF(AN$7&lt;='Invoer warmte'!$G46,
SUM(Rekenoverzicht!$F12:'Rekenoverzicht'!AN12)/'Invoer warmte'!$G46,
SUM(INDEX($G12:$BN12,AN$7-'Invoer warmte'!$G46+1):AN12)/'Invoer warmte'!$G46
)</f>
        <v>0</v>
      </c>
      <c r="AO49" s="172">
        <f>IF(AO$7&lt;='Invoer warmte'!$G46,
SUM(Rekenoverzicht!$F12:'Rekenoverzicht'!AO12)/'Invoer warmte'!$G46,
SUM(INDEX($G12:$BN12,AO$7-'Invoer warmte'!$G46+1):AO12)/'Invoer warmte'!$G46
)</f>
        <v>0</v>
      </c>
      <c r="AP49" s="172">
        <f>IF(AP$7&lt;='Invoer warmte'!$G46,
SUM(Rekenoverzicht!$F12:'Rekenoverzicht'!AP12)/'Invoer warmte'!$G46,
SUM(INDEX($G12:$BN12,AP$7-'Invoer warmte'!$G46+1):AP12)/'Invoer warmte'!$G46
)</f>
        <v>0</v>
      </c>
      <c r="AQ49" s="172">
        <f>IF(AQ$7&lt;='Invoer warmte'!$G46,
SUM(Rekenoverzicht!$F12:'Rekenoverzicht'!AQ12)/'Invoer warmte'!$G46,
SUM(INDEX($G12:$BN12,AQ$7-'Invoer warmte'!$G46+1):AQ12)/'Invoer warmte'!$G46
)</f>
        <v>0</v>
      </c>
      <c r="AR49" s="172">
        <f>IF(AR$7&lt;='Invoer warmte'!$G46,
SUM(Rekenoverzicht!$F12:'Rekenoverzicht'!AR12)/'Invoer warmte'!$G46,
SUM(INDEX($G12:$BN12,AR$7-'Invoer warmte'!$G46+1):AR12)/'Invoer warmte'!$G46
)</f>
        <v>0</v>
      </c>
      <c r="AS49" s="172">
        <f>IF(AS$7&lt;='Invoer warmte'!$G46,
SUM(Rekenoverzicht!$F12:'Rekenoverzicht'!AS12)/'Invoer warmte'!$G46,
SUM(INDEX($G12:$BN12,AS$7-'Invoer warmte'!$G46+1):AS12)/'Invoer warmte'!$G46
)</f>
        <v>0</v>
      </c>
      <c r="AT49" s="172">
        <f>IF(AT$7&lt;='Invoer warmte'!$G46,
SUM(Rekenoverzicht!$F12:'Rekenoverzicht'!AT12)/'Invoer warmte'!$G46,
SUM(INDEX($G12:$BN12,AT$7-'Invoer warmte'!$G46+1):AT12)/'Invoer warmte'!$G46
)</f>
        <v>0</v>
      </c>
      <c r="AU49" s="172">
        <f>IF(AU$7&lt;='Invoer warmte'!$G46,
SUM(Rekenoverzicht!$F12:'Rekenoverzicht'!AU12)/'Invoer warmte'!$G46,
SUM(INDEX($G12:$BN12,AU$7-'Invoer warmte'!$G46+1):AU12)/'Invoer warmte'!$G46
)</f>
        <v>0</v>
      </c>
      <c r="AV49" s="172">
        <f>IF(AV$7&lt;='Invoer warmte'!$G46,
SUM(Rekenoverzicht!$F12:'Rekenoverzicht'!AV12)/'Invoer warmte'!$G46,
SUM(INDEX($G12:$BN12,AV$7-'Invoer warmte'!$G46+1):AV12)/'Invoer warmte'!$G46
)</f>
        <v>0</v>
      </c>
      <c r="AW49" s="172">
        <f>IF(AW$7&lt;='Invoer warmte'!$G46,
SUM(Rekenoverzicht!$F12:'Rekenoverzicht'!AW12)/'Invoer warmte'!$G46,
SUM(INDEX($G12:$BN12,AW$7-'Invoer warmte'!$G46+1):AW12)/'Invoer warmte'!$G46
)</f>
        <v>0</v>
      </c>
      <c r="AX49" s="172">
        <f>IF(AX$7&lt;='Invoer warmte'!$G46,
SUM(Rekenoverzicht!$F12:'Rekenoverzicht'!AX12)/'Invoer warmte'!$G46,
SUM(INDEX($G12:$BN12,AX$7-'Invoer warmte'!$G46+1):AX12)/'Invoer warmte'!$G46
)</f>
        <v>0</v>
      </c>
      <c r="AY49" s="172">
        <f>IF(AY$7&lt;='Invoer warmte'!$G46,
SUM(Rekenoverzicht!$F12:'Rekenoverzicht'!AY12)/'Invoer warmte'!$G46,
SUM(INDEX($G12:$BN12,AY$7-'Invoer warmte'!$G46+1):AY12)/'Invoer warmte'!$G46
)</f>
        <v>0</v>
      </c>
      <c r="AZ49" s="172">
        <f>IF(AZ$7&lt;='Invoer warmte'!$G46,
SUM(Rekenoverzicht!$F12:'Rekenoverzicht'!AZ12)/'Invoer warmte'!$G46,
SUM(INDEX($G12:$BN12,AZ$7-'Invoer warmte'!$G46+1):AZ12)/'Invoer warmte'!$G46
)</f>
        <v>0</v>
      </c>
      <c r="BA49" s="172">
        <f>IF(BA$7&lt;='Invoer warmte'!$G46,
SUM(Rekenoverzicht!$F12:'Rekenoverzicht'!BA12)/'Invoer warmte'!$G46,
SUM(INDEX($G12:$BN12,BA$7-'Invoer warmte'!$G46+1):BA12)/'Invoer warmte'!$G46
)</f>
        <v>0</v>
      </c>
      <c r="BB49" s="172">
        <f>IF(BB$7&lt;='Invoer warmte'!$G46,
SUM(Rekenoverzicht!$F12:'Rekenoverzicht'!BB12)/'Invoer warmte'!$G46,
SUM(INDEX($G12:$BN12,BB$7-'Invoer warmte'!$G46+1):BB12)/'Invoer warmte'!$G46
)</f>
        <v>0</v>
      </c>
      <c r="BC49" s="172">
        <f>IF(BC$7&lt;='Invoer warmte'!$G46,
SUM(Rekenoverzicht!$F12:'Rekenoverzicht'!BC12)/'Invoer warmte'!$G46,
SUM(INDEX($G12:$BN12,BC$7-'Invoer warmte'!$G46+1):BC12)/'Invoer warmte'!$G46
)</f>
        <v>0</v>
      </c>
      <c r="BD49" s="172">
        <f>IF(BD$7&lt;='Invoer warmte'!$G46,
SUM(Rekenoverzicht!$F12:'Rekenoverzicht'!BD12)/'Invoer warmte'!$G46,
SUM(INDEX($G12:$BN12,BD$7-'Invoer warmte'!$G46+1):BD12)/'Invoer warmte'!$G46
)</f>
        <v>0</v>
      </c>
      <c r="BE49" s="172">
        <f>IF(BE$7&lt;='Invoer warmte'!$G46,
SUM(Rekenoverzicht!$F12:'Rekenoverzicht'!BE12)/'Invoer warmte'!$G46,
SUM(INDEX($G12:$BN12,BE$7-'Invoer warmte'!$G46+1):BE12)/'Invoer warmte'!$G46
)</f>
        <v>0</v>
      </c>
      <c r="BF49" s="172">
        <f>IF(BF$7&lt;='Invoer warmte'!$G46,
SUM(Rekenoverzicht!$F12:'Rekenoverzicht'!BF12)/'Invoer warmte'!$G46,
SUM(INDEX($G12:$BN12,BF$7-'Invoer warmte'!$G46+1):BF12)/'Invoer warmte'!$G46
)</f>
        <v>0</v>
      </c>
      <c r="BG49" s="172">
        <f>IF(BG$7&lt;='Invoer warmte'!$G46,
SUM(Rekenoverzicht!$F12:'Rekenoverzicht'!BG12)/'Invoer warmte'!$G46,
SUM(INDEX($G12:$BN12,BG$7-'Invoer warmte'!$G46+1):BG12)/'Invoer warmte'!$G46
)</f>
        <v>0</v>
      </c>
      <c r="BH49" s="172">
        <f>IF(BH$7&lt;='Invoer warmte'!$G46,
SUM(Rekenoverzicht!$F12:'Rekenoverzicht'!BH12)/'Invoer warmte'!$G46,
SUM(INDEX($G12:$BN12,BH$7-'Invoer warmte'!$G46+1):BH12)/'Invoer warmte'!$G46
)</f>
        <v>0</v>
      </c>
      <c r="BI49" s="172">
        <f>IF(BI$7&lt;='Invoer warmte'!$G46,
SUM(Rekenoverzicht!$F12:'Rekenoverzicht'!BI12)/'Invoer warmte'!$G46,
SUM(INDEX($G12:$BN12,BI$7-'Invoer warmte'!$G46+1):BI12)/'Invoer warmte'!$G46
)</f>
        <v>0</v>
      </c>
      <c r="BJ49" s="172">
        <f>IF(BJ$7&lt;='Invoer warmte'!$G46,
SUM(Rekenoverzicht!$F12:'Rekenoverzicht'!BJ12)/'Invoer warmte'!$G46,
SUM(INDEX($G12:$BN12,BJ$7-'Invoer warmte'!$G46+1):BJ12)/'Invoer warmte'!$G46
)</f>
        <v>0</v>
      </c>
      <c r="BK49" s="172">
        <f>IF(BK$7&lt;='Invoer warmte'!$G46,
SUM(Rekenoverzicht!$F12:'Rekenoverzicht'!BK12)/'Invoer warmte'!$G46,
SUM(INDEX($G12:$BN12,BK$7-'Invoer warmte'!$G46+1):BK12)/'Invoer warmte'!$G46
)</f>
        <v>0</v>
      </c>
      <c r="BL49" s="172">
        <f>IF(BL$7&lt;='Invoer warmte'!$G46,
SUM(Rekenoverzicht!$F12:'Rekenoverzicht'!BL12)/'Invoer warmte'!$G46,
SUM(INDEX($G12:$BN12,BL$7-'Invoer warmte'!$G46+1):BL12)/'Invoer warmte'!$G46
)</f>
        <v>0</v>
      </c>
      <c r="BM49" s="172">
        <f>IF(BM$7&lt;='Invoer warmte'!$G46,
SUM(Rekenoverzicht!$F12:'Rekenoverzicht'!BM12)/'Invoer warmte'!$G46,
SUM(INDEX($G12:$BN12,BM$7-'Invoer warmte'!$G46+1):BM12)/'Invoer warmte'!$G46
)</f>
        <v>0</v>
      </c>
      <c r="BN49" s="172">
        <f>IF(BN$7&lt;='Invoer warmte'!$G46,
SUM(Rekenoverzicht!$F12:'Rekenoverzicht'!BN12)/'Invoer warmte'!$G46,
SUM(INDEX($G12:$BN12,BN$7-'Invoer warmte'!$G46+1):BN12)/'Invoer warmte'!$G46
)</f>
        <v>0</v>
      </c>
    </row>
    <row r="50" spans="5:66" x14ac:dyDescent="0.35">
      <c r="E50" t="s">
        <v>196</v>
      </c>
      <c r="G50" s="172">
        <f>IF(G$7&lt;='Invoer warmte'!$G47,
SUM(Rekenoverzicht!$F13:'Rekenoverzicht'!G13)/'Invoer warmte'!$G47,
SUM(INDEX($G13:$BN13,G$7-'Invoer warmte'!$G47+1):G13)/'Invoer warmte'!$G47
)</f>
        <v>0</v>
      </c>
      <c r="H50" s="172">
        <f>IF(H$7&lt;='Invoer warmte'!$G47,
SUM(Rekenoverzicht!$F13:'Rekenoverzicht'!H13)/'Invoer warmte'!$G47,
SUM(INDEX($G13:$BN13,H$7-'Invoer warmte'!$G47+1):H13)/'Invoer warmte'!$G47
)</f>
        <v>0</v>
      </c>
      <c r="I50" s="172">
        <f>IF(I$7&lt;='Invoer warmte'!$G47,
SUM(Rekenoverzicht!$F13:'Rekenoverzicht'!I13)/'Invoer warmte'!$G47,
SUM(INDEX($G13:$BN13,I$7-'Invoer warmte'!$G47+1):I13)/'Invoer warmte'!$G47
)</f>
        <v>0</v>
      </c>
      <c r="J50" s="172">
        <f>IF(J$7&lt;='Invoer warmte'!$G47,
SUM(Rekenoverzicht!$F13:'Rekenoverzicht'!J13)/'Invoer warmte'!$G47,
SUM(INDEX($G13:$BN13,J$7-'Invoer warmte'!$G47+1):J13)/'Invoer warmte'!$G47
)</f>
        <v>0</v>
      </c>
      <c r="K50" s="172">
        <f>IF(K$7&lt;='Invoer warmte'!$G47,
SUM(Rekenoverzicht!$F13:'Rekenoverzicht'!K13)/'Invoer warmte'!$G47,
SUM(INDEX($G13:$BN13,K$7-'Invoer warmte'!$G47+1):K13)/'Invoer warmte'!$G47
)</f>
        <v>0</v>
      </c>
      <c r="L50" s="172">
        <f>IF(L$7&lt;='Invoer warmte'!$G47,
SUM(Rekenoverzicht!$F13:'Rekenoverzicht'!L13)/'Invoer warmte'!$G47,
SUM(INDEX($G13:$BN13,L$7-'Invoer warmte'!$G47+1):L13)/'Invoer warmte'!$G47
)</f>
        <v>0</v>
      </c>
      <c r="M50" s="172">
        <f>IF(M$7&lt;='Invoer warmte'!$G47,
SUM(Rekenoverzicht!$F13:'Rekenoverzicht'!M13)/'Invoer warmte'!$G47,
SUM(INDEX($G13:$BN13,M$7-'Invoer warmte'!$G47+1):M13)/'Invoer warmte'!$G47
)</f>
        <v>0</v>
      </c>
      <c r="N50" s="172">
        <f>IF(N$7&lt;='Invoer warmte'!$G47,
SUM(Rekenoverzicht!$F13:'Rekenoverzicht'!N13)/'Invoer warmte'!$G47,
SUM(INDEX($G13:$BN13,N$7-'Invoer warmte'!$G47+1):N13)/'Invoer warmte'!$G47
)</f>
        <v>0</v>
      </c>
      <c r="O50" s="172">
        <f>IF(O$7&lt;='Invoer warmte'!$G47,
SUM(Rekenoverzicht!$F13:'Rekenoverzicht'!O13)/'Invoer warmte'!$G47,
SUM(INDEX($G13:$BN13,O$7-'Invoer warmte'!$G47+1):O13)/'Invoer warmte'!$G47
)</f>
        <v>0</v>
      </c>
      <c r="P50" s="172">
        <f>IF(P$7&lt;='Invoer warmte'!$G47,
SUM(Rekenoverzicht!$F13:'Rekenoverzicht'!P13)/'Invoer warmte'!$G47,
SUM(INDEX($G13:$BN13,P$7-'Invoer warmte'!$G47+1):P13)/'Invoer warmte'!$G47
)</f>
        <v>0</v>
      </c>
      <c r="Q50" s="172">
        <f>IF(Q$7&lt;='Invoer warmte'!$G47,
SUM(Rekenoverzicht!$F13:'Rekenoverzicht'!Q13)/'Invoer warmte'!$G47,
SUM(INDEX($G13:$BN13,Q$7-'Invoer warmte'!$G47+1):Q13)/'Invoer warmte'!$G47
)</f>
        <v>0</v>
      </c>
      <c r="R50" s="172">
        <f>IF(R$7&lt;='Invoer warmte'!$G47,
SUM(Rekenoverzicht!$F13:'Rekenoverzicht'!R13)/'Invoer warmte'!$G47,
SUM(INDEX($G13:$BN13,R$7-'Invoer warmte'!$G47+1):R13)/'Invoer warmte'!$G47
)</f>
        <v>0</v>
      </c>
      <c r="S50" s="172">
        <f>IF(S$7&lt;='Invoer warmte'!$G47,
SUM(Rekenoverzicht!$F13:'Rekenoverzicht'!S13)/'Invoer warmte'!$G47,
SUM(INDEX($G13:$BN13,S$7-'Invoer warmte'!$G47+1):S13)/'Invoer warmte'!$G47
)</f>
        <v>0</v>
      </c>
      <c r="T50" s="172">
        <f>IF(T$7&lt;='Invoer warmte'!$G47,
SUM(Rekenoverzicht!$F13:'Rekenoverzicht'!T13)/'Invoer warmte'!$G47,
SUM(INDEX($G13:$BN13,T$7-'Invoer warmte'!$G47+1):T13)/'Invoer warmte'!$G47
)</f>
        <v>0</v>
      </c>
      <c r="U50" s="172">
        <f>IF(U$7&lt;='Invoer warmte'!$G47,
SUM(Rekenoverzicht!$F13:'Rekenoverzicht'!U13)/'Invoer warmte'!$G47,
SUM(INDEX($G13:$BN13,U$7-'Invoer warmte'!$G47+1):U13)/'Invoer warmte'!$G47
)</f>
        <v>0</v>
      </c>
      <c r="V50" s="172">
        <f>IF(V$7&lt;='Invoer warmte'!$G47,
SUM(Rekenoverzicht!$F13:'Rekenoverzicht'!V13)/'Invoer warmte'!$G47,
SUM(INDEX($G13:$BN13,V$7-'Invoer warmte'!$G47+1):V13)/'Invoer warmte'!$G47
)</f>
        <v>0</v>
      </c>
      <c r="W50" s="172">
        <f>IF(W$7&lt;='Invoer warmte'!$G47,
SUM(Rekenoverzicht!$F13:'Rekenoverzicht'!W13)/'Invoer warmte'!$G47,
SUM(INDEX($G13:$BN13,W$7-'Invoer warmte'!$G47+1):W13)/'Invoer warmte'!$G47
)</f>
        <v>0</v>
      </c>
      <c r="X50" s="172">
        <f>IF(X$7&lt;='Invoer warmte'!$G47,
SUM(Rekenoverzicht!$F13:'Rekenoverzicht'!X13)/'Invoer warmte'!$G47,
SUM(INDEX($G13:$BN13,X$7-'Invoer warmte'!$G47+1):X13)/'Invoer warmte'!$G47
)</f>
        <v>0</v>
      </c>
      <c r="Y50" s="172">
        <f>IF(Y$7&lt;='Invoer warmte'!$G47,
SUM(Rekenoverzicht!$F13:'Rekenoverzicht'!Y13)/'Invoer warmte'!$G47,
SUM(INDEX($G13:$BN13,Y$7-'Invoer warmte'!$G47+1):Y13)/'Invoer warmte'!$G47
)</f>
        <v>0</v>
      </c>
      <c r="Z50" s="172">
        <f>IF(Z$7&lt;='Invoer warmte'!$G47,
SUM(Rekenoverzicht!$F13:'Rekenoverzicht'!Z13)/'Invoer warmte'!$G47,
SUM(INDEX($G13:$BN13,Z$7-'Invoer warmte'!$G47+1):Z13)/'Invoer warmte'!$G47
)</f>
        <v>0</v>
      </c>
      <c r="AA50" s="172">
        <f>IF(AA$7&lt;='Invoer warmte'!$G47,
SUM(Rekenoverzicht!$F13:'Rekenoverzicht'!AA13)/'Invoer warmte'!$G47,
SUM(INDEX($G13:$BN13,AA$7-'Invoer warmte'!$G47+1):AA13)/'Invoer warmte'!$G47
)</f>
        <v>0</v>
      </c>
      <c r="AB50" s="172">
        <f>IF(AB$7&lt;='Invoer warmte'!$G47,
SUM(Rekenoverzicht!$F13:'Rekenoverzicht'!AB13)/'Invoer warmte'!$G47,
SUM(INDEX($G13:$BN13,AB$7-'Invoer warmte'!$G47+1):AB13)/'Invoer warmte'!$G47
)</f>
        <v>0</v>
      </c>
      <c r="AC50" s="172">
        <f>IF(AC$7&lt;='Invoer warmte'!$G47,
SUM(Rekenoverzicht!$F13:'Rekenoverzicht'!AC13)/'Invoer warmte'!$G47,
SUM(INDEX($G13:$BN13,AC$7-'Invoer warmte'!$G47+1):AC13)/'Invoer warmte'!$G47
)</f>
        <v>0</v>
      </c>
      <c r="AD50" s="172">
        <f>IF(AD$7&lt;='Invoer warmte'!$G47,
SUM(Rekenoverzicht!$F13:'Rekenoverzicht'!AD13)/'Invoer warmte'!$G47,
SUM(INDEX($G13:$BN13,AD$7-'Invoer warmte'!$G47+1):AD13)/'Invoer warmte'!$G47
)</f>
        <v>0</v>
      </c>
      <c r="AE50" s="172">
        <f>IF(AE$7&lt;='Invoer warmte'!$G47,
SUM(Rekenoverzicht!$F13:'Rekenoverzicht'!AE13)/'Invoer warmte'!$G47,
SUM(INDEX($G13:$BN13,AE$7-'Invoer warmte'!$G47+1):AE13)/'Invoer warmte'!$G47
)</f>
        <v>0</v>
      </c>
      <c r="AF50" s="172">
        <f>IF(AF$7&lt;='Invoer warmte'!$G47,
SUM(Rekenoverzicht!$F13:'Rekenoverzicht'!AF13)/'Invoer warmte'!$G47,
SUM(INDEX($G13:$BN13,AF$7-'Invoer warmte'!$G47+1):AF13)/'Invoer warmte'!$G47
)</f>
        <v>0</v>
      </c>
      <c r="AG50" s="172">
        <f>IF(AG$7&lt;='Invoer warmte'!$G47,
SUM(Rekenoverzicht!$F13:'Rekenoverzicht'!AG13)/'Invoer warmte'!$G47,
SUM(INDEX($G13:$BN13,AG$7-'Invoer warmte'!$G47+1):AG13)/'Invoer warmte'!$G47
)</f>
        <v>0</v>
      </c>
      <c r="AH50" s="172">
        <f>IF(AH$7&lt;='Invoer warmte'!$G47,
SUM(Rekenoverzicht!$F13:'Rekenoverzicht'!AH13)/'Invoer warmte'!$G47,
SUM(INDEX($G13:$BN13,AH$7-'Invoer warmte'!$G47+1):AH13)/'Invoer warmte'!$G47
)</f>
        <v>0</v>
      </c>
      <c r="AI50" s="172">
        <f>IF(AI$7&lt;='Invoer warmte'!$G47,
SUM(Rekenoverzicht!$F13:'Rekenoverzicht'!AI13)/'Invoer warmte'!$G47,
SUM(INDEX($G13:$BN13,AI$7-'Invoer warmte'!$G47+1):AI13)/'Invoer warmte'!$G47
)</f>
        <v>0</v>
      </c>
      <c r="AJ50" s="172">
        <f>IF(AJ$7&lt;='Invoer warmte'!$G47,
SUM(Rekenoverzicht!$F13:'Rekenoverzicht'!AJ13)/'Invoer warmte'!$G47,
SUM(INDEX($G13:$BN13,AJ$7-'Invoer warmte'!$G47+1):AJ13)/'Invoer warmte'!$G47
)</f>
        <v>0</v>
      </c>
      <c r="AK50" s="172">
        <f>IF(AK$7&lt;='Invoer warmte'!$G47,
SUM(Rekenoverzicht!$F13:'Rekenoverzicht'!AK13)/'Invoer warmte'!$G47,
SUM(INDEX($G13:$BN13,AK$7-'Invoer warmte'!$G47+1):AK13)/'Invoer warmte'!$G47
)</f>
        <v>0</v>
      </c>
      <c r="AL50" s="172">
        <f>IF(AL$7&lt;='Invoer warmte'!$G47,
SUM(Rekenoverzicht!$F13:'Rekenoverzicht'!AL13)/'Invoer warmte'!$G47,
SUM(INDEX($G13:$BN13,AL$7-'Invoer warmte'!$G47+1):AL13)/'Invoer warmte'!$G47
)</f>
        <v>0</v>
      </c>
      <c r="AM50" s="172">
        <f>IF(AM$7&lt;='Invoer warmte'!$G47,
SUM(Rekenoverzicht!$F13:'Rekenoverzicht'!AM13)/'Invoer warmte'!$G47,
SUM(INDEX($G13:$BN13,AM$7-'Invoer warmte'!$G47+1):AM13)/'Invoer warmte'!$G47
)</f>
        <v>0</v>
      </c>
      <c r="AN50" s="172">
        <f>IF(AN$7&lt;='Invoer warmte'!$G47,
SUM(Rekenoverzicht!$F13:'Rekenoverzicht'!AN13)/'Invoer warmte'!$G47,
SUM(INDEX($G13:$BN13,AN$7-'Invoer warmte'!$G47+1):AN13)/'Invoer warmte'!$G47
)</f>
        <v>0</v>
      </c>
      <c r="AO50" s="172">
        <f>IF(AO$7&lt;='Invoer warmte'!$G47,
SUM(Rekenoverzicht!$F13:'Rekenoverzicht'!AO13)/'Invoer warmte'!$G47,
SUM(INDEX($G13:$BN13,AO$7-'Invoer warmte'!$G47+1):AO13)/'Invoer warmte'!$G47
)</f>
        <v>0</v>
      </c>
      <c r="AP50" s="172">
        <f>IF(AP$7&lt;='Invoer warmte'!$G47,
SUM(Rekenoverzicht!$F13:'Rekenoverzicht'!AP13)/'Invoer warmte'!$G47,
SUM(INDEX($G13:$BN13,AP$7-'Invoer warmte'!$G47+1):AP13)/'Invoer warmte'!$G47
)</f>
        <v>0</v>
      </c>
      <c r="AQ50" s="172">
        <f>IF(AQ$7&lt;='Invoer warmte'!$G47,
SUM(Rekenoverzicht!$F13:'Rekenoverzicht'!AQ13)/'Invoer warmte'!$G47,
SUM(INDEX($G13:$BN13,AQ$7-'Invoer warmte'!$G47+1):AQ13)/'Invoer warmte'!$G47
)</f>
        <v>0</v>
      </c>
      <c r="AR50" s="172">
        <f>IF(AR$7&lt;='Invoer warmte'!$G47,
SUM(Rekenoverzicht!$F13:'Rekenoverzicht'!AR13)/'Invoer warmte'!$G47,
SUM(INDEX($G13:$BN13,AR$7-'Invoer warmte'!$G47+1):AR13)/'Invoer warmte'!$G47
)</f>
        <v>0</v>
      </c>
      <c r="AS50" s="172">
        <f>IF(AS$7&lt;='Invoer warmte'!$G47,
SUM(Rekenoverzicht!$F13:'Rekenoverzicht'!AS13)/'Invoer warmte'!$G47,
SUM(INDEX($G13:$BN13,AS$7-'Invoer warmte'!$G47+1):AS13)/'Invoer warmte'!$G47
)</f>
        <v>0</v>
      </c>
      <c r="AT50" s="172">
        <f>IF(AT$7&lt;='Invoer warmte'!$G47,
SUM(Rekenoverzicht!$F13:'Rekenoverzicht'!AT13)/'Invoer warmte'!$G47,
SUM(INDEX($G13:$BN13,AT$7-'Invoer warmte'!$G47+1):AT13)/'Invoer warmte'!$G47
)</f>
        <v>0</v>
      </c>
      <c r="AU50" s="172">
        <f>IF(AU$7&lt;='Invoer warmte'!$G47,
SUM(Rekenoverzicht!$F13:'Rekenoverzicht'!AU13)/'Invoer warmte'!$G47,
SUM(INDEX($G13:$BN13,AU$7-'Invoer warmte'!$G47+1):AU13)/'Invoer warmte'!$G47
)</f>
        <v>0</v>
      </c>
      <c r="AV50" s="172">
        <f>IF(AV$7&lt;='Invoer warmte'!$G47,
SUM(Rekenoverzicht!$F13:'Rekenoverzicht'!AV13)/'Invoer warmte'!$G47,
SUM(INDEX($G13:$BN13,AV$7-'Invoer warmte'!$G47+1):AV13)/'Invoer warmte'!$G47
)</f>
        <v>0</v>
      </c>
      <c r="AW50" s="172">
        <f>IF(AW$7&lt;='Invoer warmte'!$G47,
SUM(Rekenoverzicht!$F13:'Rekenoverzicht'!AW13)/'Invoer warmte'!$G47,
SUM(INDEX($G13:$BN13,AW$7-'Invoer warmte'!$G47+1):AW13)/'Invoer warmte'!$G47
)</f>
        <v>0</v>
      </c>
      <c r="AX50" s="172">
        <f>IF(AX$7&lt;='Invoer warmte'!$G47,
SUM(Rekenoverzicht!$F13:'Rekenoverzicht'!AX13)/'Invoer warmte'!$G47,
SUM(INDEX($G13:$BN13,AX$7-'Invoer warmte'!$G47+1):AX13)/'Invoer warmte'!$G47
)</f>
        <v>0</v>
      </c>
      <c r="AY50" s="172">
        <f>IF(AY$7&lt;='Invoer warmte'!$G47,
SUM(Rekenoverzicht!$F13:'Rekenoverzicht'!AY13)/'Invoer warmte'!$G47,
SUM(INDEX($G13:$BN13,AY$7-'Invoer warmte'!$G47+1):AY13)/'Invoer warmte'!$G47
)</f>
        <v>0</v>
      </c>
      <c r="AZ50" s="172">
        <f>IF(AZ$7&lt;='Invoer warmte'!$G47,
SUM(Rekenoverzicht!$F13:'Rekenoverzicht'!AZ13)/'Invoer warmte'!$G47,
SUM(INDEX($G13:$BN13,AZ$7-'Invoer warmte'!$G47+1):AZ13)/'Invoer warmte'!$G47
)</f>
        <v>0</v>
      </c>
      <c r="BA50" s="172">
        <f>IF(BA$7&lt;='Invoer warmte'!$G47,
SUM(Rekenoverzicht!$F13:'Rekenoverzicht'!BA13)/'Invoer warmte'!$G47,
SUM(INDEX($G13:$BN13,BA$7-'Invoer warmte'!$G47+1):BA13)/'Invoer warmte'!$G47
)</f>
        <v>0</v>
      </c>
      <c r="BB50" s="172">
        <f>IF(BB$7&lt;='Invoer warmte'!$G47,
SUM(Rekenoverzicht!$F13:'Rekenoverzicht'!BB13)/'Invoer warmte'!$G47,
SUM(INDEX($G13:$BN13,BB$7-'Invoer warmte'!$G47+1):BB13)/'Invoer warmte'!$G47
)</f>
        <v>0</v>
      </c>
      <c r="BC50" s="172">
        <f>IF(BC$7&lt;='Invoer warmte'!$G47,
SUM(Rekenoverzicht!$F13:'Rekenoverzicht'!BC13)/'Invoer warmte'!$G47,
SUM(INDEX($G13:$BN13,BC$7-'Invoer warmte'!$G47+1):BC13)/'Invoer warmte'!$G47
)</f>
        <v>0</v>
      </c>
      <c r="BD50" s="172">
        <f>IF(BD$7&lt;='Invoer warmte'!$G47,
SUM(Rekenoverzicht!$F13:'Rekenoverzicht'!BD13)/'Invoer warmte'!$G47,
SUM(INDEX($G13:$BN13,BD$7-'Invoer warmte'!$G47+1):BD13)/'Invoer warmte'!$G47
)</f>
        <v>0</v>
      </c>
      <c r="BE50" s="172">
        <f>IF(BE$7&lt;='Invoer warmte'!$G47,
SUM(Rekenoverzicht!$F13:'Rekenoverzicht'!BE13)/'Invoer warmte'!$G47,
SUM(INDEX($G13:$BN13,BE$7-'Invoer warmte'!$G47+1):BE13)/'Invoer warmte'!$G47
)</f>
        <v>0</v>
      </c>
      <c r="BF50" s="172">
        <f>IF(BF$7&lt;='Invoer warmte'!$G47,
SUM(Rekenoverzicht!$F13:'Rekenoverzicht'!BF13)/'Invoer warmte'!$G47,
SUM(INDEX($G13:$BN13,BF$7-'Invoer warmte'!$G47+1):BF13)/'Invoer warmte'!$G47
)</f>
        <v>0</v>
      </c>
      <c r="BG50" s="172">
        <f>IF(BG$7&lt;='Invoer warmte'!$G47,
SUM(Rekenoverzicht!$F13:'Rekenoverzicht'!BG13)/'Invoer warmte'!$G47,
SUM(INDEX($G13:$BN13,BG$7-'Invoer warmte'!$G47+1):BG13)/'Invoer warmte'!$G47
)</f>
        <v>0</v>
      </c>
      <c r="BH50" s="172">
        <f>IF(BH$7&lt;='Invoer warmte'!$G47,
SUM(Rekenoverzicht!$F13:'Rekenoverzicht'!BH13)/'Invoer warmte'!$G47,
SUM(INDEX($G13:$BN13,BH$7-'Invoer warmte'!$G47+1):BH13)/'Invoer warmte'!$G47
)</f>
        <v>0</v>
      </c>
      <c r="BI50" s="172">
        <f>IF(BI$7&lt;='Invoer warmte'!$G47,
SUM(Rekenoverzicht!$F13:'Rekenoverzicht'!BI13)/'Invoer warmte'!$G47,
SUM(INDEX($G13:$BN13,BI$7-'Invoer warmte'!$G47+1):BI13)/'Invoer warmte'!$G47
)</f>
        <v>0</v>
      </c>
      <c r="BJ50" s="172">
        <f>IF(BJ$7&lt;='Invoer warmte'!$G47,
SUM(Rekenoverzicht!$F13:'Rekenoverzicht'!BJ13)/'Invoer warmte'!$G47,
SUM(INDEX($G13:$BN13,BJ$7-'Invoer warmte'!$G47+1):BJ13)/'Invoer warmte'!$G47
)</f>
        <v>0</v>
      </c>
      <c r="BK50" s="172">
        <f>IF(BK$7&lt;='Invoer warmte'!$G47,
SUM(Rekenoverzicht!$F13:'Rekenoverzicht'!BK13)/'Invoer warmte'!$G47,
SUM(INDEX($G13:$BN13,BK$7-'Invoer warmte'!$G47+1):BK13)/'Invoer warmte'!$G47
)</f>
        <v>0</v>
      </c>
      <c r="BL50" s="172">
        <f>IF(BL$7&lt;='Invoer warmte'!$G47,
SUM(Rekenoverzicht!$F13:'Rekenoverzicht'!BL13)/'Invoer warmte'!$G47,
SUM(INDEX($G13:$BN13,BL$7-'Invoer warmte'!$G47+1):BL13)/'Invoer warmte'!$G47
)</f>
        <v>0</v>
      </c>
      <c r="BM50" s="172">
        <f>IF(BM$7&lt;='Invoer warmte'!$G47,
SUM(Rekenoverzicht!$F13:'Rekenoverzicht'!BM13)/'Invoer warmte'!$G47,
SUM(INDEX($G13:$BN13,BM$7-'Invoer warmte'!$G47+1):BM13)/'Invoer warmte'!$G47
)</f>
        <v>0</v>
      </c>
      <c r="BN50" s="172">
        <f>IF(BN$7&lt;='Invoer warmte'!$G47,
SUM(Rekenoverzicht!$F13:'Rekenoverzicht'!BN13)/'Invoer warmte'!$G47,
SUM(INDEX($G13:$BN13,BN$7-'Invoer warmte'!$G47+1):BN13)/'Invoer warmte'!$G47
)</f>
        <v>0</v>
      </c>
    </row>
    <row r="51" spans="5:66" x14ac:dyDescent="0.35">
      <c r="E51" t="s">
        <v>197</v>
      </c>
      <c r="G51" s="172">
        <f>IF(G$7&lt;='Invoer warmte'!$G48,
SUM(Rekenoverzicht!$F14:'Rekenoverzicht'!G14)/'Invoer warmte'!$G48,
SUM(INDEX($G14:$BN14,G$7-'Invoer warmte'!$G48+1):G14)/'Invoer warmte'!$G48
)</f>
        <v>0</v>
      </c>
      <c r="H51" s="172">
        <f>IF(H$7&lt;='Invoer warmte'!$G48,
SUM(Rekenoverzicht!$F14:'Rekenoverzicht'!H14)/'Invoer warmte'!$G48,
SUM(INDEX($G14:$BN14,H$7-'Invoer warmte'!$G48+1):H14)/'Invoer warmte'!$G48
)</f>
        <v>0</v>
      </c>
      <c r="I51" s="172">
        <f>IF(I$7&lt;='Invoer warmte'!$G48,
SUM(Rekenoverzicht!$F14:'Rekenoverzicht'!I14)/'Invoer warmte'!$G48,
SUM(INDEX($G14:$BN14,I$7-'Invoer warmte'!$G48+1):I14)/'Invoer warmte'!$G48
)</f>
        <v>0</v>
      </c>
      <c r="J51" s="172">
        <f>IF(J$7&lt;='Invoer warmte'!$G48,
SUM(Rekenoverzicht!$F14:'Rekenoverzicht'!J14)/'Invoer warmte'!$G48,
SUM(INDEX($G14:$BN14,J$7-'Invoer warmte'!$G48+1):J14)/'Invoer warmte'!$G48
)</f>
        <v>0</v>
      </c>
      <c r="K51" s="172">
        <f>IF(K$7&lt;='Invoer warmte'!$G48,
SUM(Rekenoverzicht!$F14:'Rekenoverzicht'!K14)/'Invoer warmte'!$G48,
SUM(INDEX($G14:$BN14,K$7-'Invoer warmte'!$G48+1):K14)/'Invoer warmte'!$G48
)</f>
        <v>0</v>
      </c>
      <c r="L51" s="172">
        <f>IF(L$7&lt;='Invoer warmte'!$G48,
SUM(Rekenoverzicht!$F14:'Rekenoverzicht'!L14)/'Invoer warmte'!$G48,
SUM(INDEX($G14:$BN14,L$7-'Invoer warmte'!$G48+1):L14)/'Invoer warmte'!$G48
)</f>
        <v>0</v>
      </c>
      <c r="M51" s="172">
        <f>IF(M$7&lt;='Invoer warmte'!$G48,
SUM(Rekenoverzicht!$F14:'Rekenoverzicht'!M14)/'Invoer warmte'!$G48,
SUM(INDEX($G14:$BN14,M$7-'Invoer warmte'!$G48+1):M14)/'Invoer warmte'!$G48
)</f>
        <v>0</v>
      </c>
      <c r="N51" s="172">
        <f>IF(N$7&lt;='Invoer warmte'!$G48,
SUM(Rekenoverzicht!$F14:'Rekenoverzicht'!N14)/'Invoer warmte'!$G48,
SUM(INDEX($G14:$BN14,N$7-'Invoer warmte'!$G48+1):N14)/'Invoer warmte'!$G48
)</f>
        <v>0</v>
      </c>
      <c r="O51" s="172">
        <f>IF(O$7&lt;='Invoer warmte'!$G48,
SUM(Rekenoverzicht!$F14:'Rekenoverzicht'!O14)/'Invoer warmte'!$G48,
SUM(INDEX($G14:$BN14,O$7-'Invoer warmte'!$G48+1):O14)/'Invoer warmte'!$G48
)</f>
        <v>0</v>
      </c>
      <c r="P51" s="172">
        <f>IF(P$7&lt;='Invoer warmte'!$G48,
SUM(Rekenoverzicht!$F14:'Rekenoverzicht'!P14)/'Invoer warmte'!$G48,
SUM(INDEX($G14:$BN14,P$7-'Invoer warmte'!$G48+1):P14)/'Invoer warmte'!$G48
)</f>
        <v>0</v>
      </c>
      <c r="Q51" s="172">
        <f>IF(Q$7&lt;='Invoer warmte'!$G48,
SUM(Rekenoverzicht!$F14:'Rekenoverzicht'!Q14)/'Invoer warmte'!$G48,
SUM(INDEX($G14:$BN14,Q$7-'Invoer warmte'!$G48+1):Q14)/'Invoer warmte'!$G48
)</f>
        <v>0</v>
      </c>
      <c r="R51" s="172">
        <f>IF(R$7&lt;='Invoer warmte'!$G48,
SUM(Rekenoverzicht!$F14:'Rekenoverzicht'!R14)/'Invoer warmte'!$G48,
SUM(INDEX($G14:$BN14,R$7-'Invoer warmte'!$G48+1):R14)/'Invoer warmte'!$G48
)</f>
        <v>0</v>
      </c>
      <c r="S51" s="172">
        <f>IF(S$7&lt;='Invoer warmte'!$G48,
SUM(Rekenoverzicht!$F14:'Rekenoverzicht'!S14)/'Invoer warmte'!$G48,
SUM(INDEX($G14:$BN14,S$7-'Invoer warmte'!$G48+1):S14)/'Invoer warmte'!$G48
)</f>
        <v>0</v>
      </c>
      <c r="T51" s="172">
        <f>IF(T$7&lt;='Invoer warmte'!$G48,
SUM(Rekenoverzicht!$F14:'Rekenoverzicht'!T14)/'Invoer warmte'!$G48,
SUM(INDEX($G14:$BN14,T$7-'Invoer warmte'!$G48+1):T14)/'Invoer warmte'!$G48
)</f>
        <v>0</v>
      </c>
      <c r="U51" s="172">
        <f>IF(U$7&lt;='Invoer warmte'!$G48,
SUM(Rekenoverzicht!$F14:'Rekenoverzicht'!U14)/'Invoer warmte'!$G48,
SUM(INDEX($G14:$BN14,U$7-'Invoer warmte'!$G48+1):U14)/'Invoer warmte'!$G48
)</f>
        <v>0</v>
      </c>
      <c r="V51" s="172">
        <f>IF(V$7&lt;='Invoer warmte'!$G48,
SUM(Rekenoverzicht!$F14:'Rekenoverzicht'!V14)/'Invoer warmte'!$G48,
SUM(INDEX($G14:$BN14,V$7-'Invoer warmte'!$G48+1):V14)/'Invoer warmte'!$G48
)</f>
        <v>0</v>
      </c>
      <c r="W51" s="172">
        <f>IF(W$7&lt;='Invoer warmte'!$G48,
SUM(Rekenoverzicht!$F14:'Rekenoverzicht'!W14)/'Invoer warmte'!$G48,
SUM(INDEX($G14:$BN14,W$7-'Invoer warmte'!$G48+1):W14)/'Invoer warmte'!$G48
)</f>
        <v>0</v>
      </c>
      <c r="X51" s="172">
        <f>IF(X$7&lt;='Invoer warmte'!$G48,
SUM(Rekenoverzicht!$F14:'Rekenoverzicht'!X14)/'Invoer warmte'!$G48,
SUM(INDEX($G14:$BN14,X$7-'Invoer warmte'!$G48+1):X14)/'Invoer warmte'!$G48
)</f>
        <v>0</v>
      </c>
      <c r="Y51" s="172">
        <f>IF(Y$7&lt;='Invoer warmte'!$G48,
SUM(Rekenoverzicht!$F14:'Rekenoverzicht'!Y14)/'Invoer warmte'!$G48,
SUM(INDEX($G14:$BN14,Y$7-'Invoer warmte'!$G48+1):Y14)/'Invoer warmte'!$G48
)</f>
        <v>0</v>
      </c>
      <c r="Z51" s="172">
        <f>IF(Z$7&lt;='Invoer warmte'!$G48,
SUM(Rekenoverzicht!$F14:'Rekenoverzicht'!Z14)/'Invoer warmte'!$G48,
SUM(INDEX($G14:$BN14,Z$7-'Invoer warmte'!$G48+1):Z14)/'Invoer warmte'!$G48
)</f>
        <v>0</v>
      </c>
      <c r="AA51" s="172">
        <f>IF(AA$7&lt;='Invoer warmte'!$G48,
SUM(Rekenoverzicht!$F14:'Rekenoverzicht'!AA14)/'Invoer warmte'!$G48,
SUM(INDEX($G14:$BN14,AA$7-'Invoer warmte'!$G48+1):AA14)/'Invoer warmte'!$G48
)</f>
        <v>0</v>
      </c>
      <c r="AB51" s="172">
        <f>IF(AB$7&lt;='Invoer warmte'!$G48,
SUM(Rekenoverzicht!$F14:'Rekenoverzicht'!AB14)/'Invoer warmte'!$G48,
SUM(INDEX($G14:$BN14,AB$7-'Invoer warmte'!$G48+1):AB14)/'Invoer warmte'!$G48
)</f>
        <v>0</v>
      </c>
      <c r="AC51" s="172">
        <f>IF(AC$7&lt;='Invoer warmte'!$G48,
SUM(Rekenoverzicht!$F14:'Rekenoverzicht'!AC14)/'Invoer warmte'!$G48,
SUM(INDEX($G14:$BN14,AC$7-'Invoer warmte'!$G48+1):AC14)/'Invoer warmte'!$G48
)</f>
        <v>0</v>
      </c>
      <c r="AD51" s="172">
        <f>IF(AD$7&lt;='Invoer warmte'!$G48,
SUM(Rekenoverzicht!$F14:'Rekenoverzicht'!AD14)/'Invoer warmte'!$G48,
SUM(INDEX($G14:$BN14,AD$7-'Invoer warmte'!$G48+1):AD14)/'Invoer warmte'!$G48
)</f>
        <v>0</v>
      </c>
      <c r="AE51" s="172">
        <f>IF(AE$7&lt;='Invoer warmte'!$G48,
SUM(Rekenoverzicht!$F14:'Rekenoverzicht'!AE14)/'Invoer warmte'!$G48,
SUM(INDEX($G14:$BN14,AE$7-'Invoer warmte'!$G48+1):AE14)/'Invoer warmte'!$G48
)</f>
        <v>0</v>
      </c>
      <c r="AF51" s="172">
        <f>IF(AF$7&lt;='Invoer warmte'!$G48,
SUM(Rekenoverzicht!$F14:'Rekenoverzicht'!AF14)/'Invoer warmte'!$G48,
SUM(INDEX($G14:$BN14,AF$7-'Invoer warmte'!$G48+1):AF14)/'Invoer warmte'!$G48
)</f>
        <v>0</v>
      </c>
      <c r="AG51" s="172">
        <f>IF(AG$7&lt;='Invoer warmte'!$G48,
SUM(Rekenoverzicht!$F14:'Rekenoverzicht'!AG14)/'Invoer warmte'!$G48,
SUM(INDEX($G14:$BN14,AG$7-'Invoer warmte'!$G48+1):AG14)/'Invoer warmte'!$G48
)</f>
        <v>0</v>
      </c>
      <c r="AH51" s="172">
        <f>IF(AH$7&lt;='Invoer warmte'!$G48,
SUM(Rekenoverzicht!$F14:'Rekenoverzicht'!AH14)/'Invoer warmte'!$G48,
SUM(INDEX($G14:$BN14,AH$7-'Invoer warmte'!$G48+1):AH14)/'Invoer warmte'!$G48
)</f>
        <v>0</v>
      </c>
      <c r="AI51" s="172">
        <f>IF(AI$7&lt;='Invoer warmte'!$G48,
SUM(Rekenoverzicht!$F14:'Rekenoverzicht'!AI14)/'Invoer warmte'!$G48,
SUM(INDEX($G14:$BN14,AI$7-'Invoer warmte'!$G48+1):AI14)/'Invoer warmte'!$G48
)</f>
        <v>0</v>
      </c>
      <c r="AJ51" s="172">
        <f>IF(AJ$7&lt;='Invoer warmte'!$G48,
SUM(Rekenoverzicht!$F14:'Rekenoverzicht'!AJ14)/'Invoer warmte'!$G48,
SUM(INDEX($G14:$BN14,AJ$7-'Invoer warmte'!$G48+1):AJ14)/'Invoer warmte'!$G48
)</f>
        <v>0</v>
      </c>
      <c r="AK51" s="172">
        <f>IF(AK$7&lt;='Invoer warmte'!$G48,
SUM(Rekenoverzicht!$F14:'Rekenoverzicht'!AK14)/'Invoer warmte'!$G48,
SUM(INDEX($G14:$BN14,AK$7-'Invoer warmte'!$G48+1):AK14)/'Invoer warmte'!$G48
)</f>
        <v>0</v>
      </c>
      <c r="AL51" s="172">
        <f>IF(AL$7&lt;='Invoer warmte'!$G48,
SUM(Rekenoverzicht!$F14:'Rekenoverzicht'!AL14)/'Invoer warmte'!$G48,
SUM(INDEX($G14:$BN14,AL$7-'Invoer warmte'!$G48+1):AL14)/'Invoer warmte'!$G48
)</f>
        <v>0</v>
      </c>
      <c r="AM51" s="172">
        <f>IF(AM$7&lt;='Invoer warmte'!$G48,
SUM(Rekenoverzicht!$F14:'Rekenoverzicht'!AM14)/'Invoer warmte'!$G48,
SUM(INDEX($G14:$BN14,AM$7-'Invoer warmte'!$G48+1):AM14)/'Invoer warmte'!$G48
)</f>
        <v>0</v>
      </c>
      <c r="AN51" s="172">
        <f>IF(AN$7&lt;='Invoer warmte'!$G48,
SUM(Rekenoverzicht!$F14:'Rekenoverzicht'!AN14)/'Invoer warmte'!$G48,
SUM(INDEX($G14:$BN14,AN$7-'Invoer warmte'!$G48+1):AN14)/'Invoer warmte'!$G48
)</f>
        <v>0</v>
      </c>
      <c r="AO51" s="172">
        <f>IF(AO$7&lt;='Invoer warmte'!$G48,
SUM(Rekenoverzicht!$F14:'Rekenoverzicht'!AO14)/'Invoer warmte'!$G48,
SUM(INDEX($G14:$BN14,AO$7-'Invoer warmte'!$G48+1):AO14)/'Invoer warmte'!$G48
)</f>
        <v>0</v>
      </c>
      <c r="AP51" s="172">
        <f>IF(AP$7&lt;='Invoer warmte'!$G48,
SUM(Rekenoverzicht!$F14:'Rekenoverzicht'!AP14)/'Invoer warmte'!$G48,
SUM(INDEX($G14:$BN14,AP$7-'Invoer warmte'!$G48+1):AP14)/'Invoer warmte'!$G48
)</f>
        <v>0</v>
      </c>
      <c r="AQ51" s="172">
        <f>IF(AQ$7&lt;='Invoer warmte'!$G48,
SUM(Rekenoverzicht!$F14:'Rekenoverzicht'!AQ14)/'Invoer warmte'!$G48,
SUM(INDEX($G14:$BN14,AQ$7-'Invoer warmte'!$G48+1):AQ14)/'Invoer warmte'!$G48
)</f>
        <v>0</v>
      </c>
      <c r="AR51" s="172">
        <f>IF(AR$7&lt;='Invoer warmte'!$G48,
SUM(Rekenoverzicht!$F14:'Rekenoverzicht'!AR14)/'Invoer warmte'!$G48,
SUM(INDEX($G14:$BN14,AR$7-'Invoer warmte'!$G48+1):AR14)/'Invoer warmte'!$G48
)</f>
        <v>0</v>
      </c>
      <c r="AS51" s="172">
        <f>IF(AS$7&lt;='Invoer warmte'!$G48,
SUM(Rekenoverzicht!$F14:'Rekenoverzicht'!AS14)/'Invoer warmte'!$G48,
SUM(INDEX($G14:$BN14,AS$7-'Invoer warmte'!$G48+1):AS14)/'Invoer warmte'!$G48
)</f>
        <v>0</v>
      </c>
      <c r="AT51" s="172">
        <f>IF(AT$7&lt;='Invoer warmte'!$G48,
SUM(Rekenoverzicht!$F14:'Rekenoverzicht'!AT14)/'Invoer warmte'!$G48,
SUM(INDEX($G14:$BN14,AT$7-'Invoer warmte'!$G48+1):AT14)/'Invoer warmte'!$G48
)</f>
        <v>0</v>
      </c>
      <c r="AU51" s="172">
        <f>IF(AU$7&lt;='Invoer warmte'!$G48,
SUM(Rekenoverzicht!$F14:'Rekenoverzicht'!AU14)/'Invoer warmte'!$G48,
SUM(INDEX($G14:$BN14,AU$7-'Invoer warmte'!$G48+1):AU14)/'Invoer warmte'!$G48
)</f>
        <v>0</v>
      </c>
      <c r="AV51" s="172">
        <f>IF(AV$7&lt;='Invoer warmte'!$G48,
SUM(Rekenoverzicht!$F14:'Rekenoverzicht'!AV14)/'Invoer warmte'!$G48,
SUM(INDEX($G14:$BN14,AV$7-'Invoer warmte'!$G48+1):AV14)/'Invoer warmte'!$G48
)</f>
        <v>0</v>
      </c>
      <c r="AW51" s="172">
        <f>IF(AW$7&lt;='Invoer warmte'!$G48,
SUM(Rekenoverzicht!$F14:'Rekenoverzicht'!AW14)/'Invoer warmte'!$G48,
SUM(INDEX($G14:$BN14,AW$7-'Invoer warmte'!$G48+1):AW14)/'Invoer warmte'!$G48
)</f>
        <v>0</v>
      </c>
      <c r="AX51" s="172">
        <f>IF(AX$7&lt;='Invoer warmte'!$G48,
SUM(Rekenoverzicht!$F14:'Rekenoverzicht'!AX14)/'Invoer warmte'!$G48,
SUM(INDEX($G14:$BN14,AX$7-'Invoer warmte'!$G48+1):AX14)/'Invoer warmte'!$G48
)</f>
        <v>0</v>
      </c>
      <c r="AY51" s="172">
        <f>IF(AY$7&lt;='Invoer warmte'!$G48,
SUM(Rekenoverzicht!$F14:'Rekenoverzicht'!AY14)/'Invoer warmte'!$G48,
SUM(INDEX($G14:$BN14,AY$7-'Invoer warmte'!$G48+1):AY14)/'Invoer warmte'!$G48
)</f>
        <v>0</v>
      </c>
      <c r="AZ51" s="172">
        <f>IF(AZ$7&lt;='Invoer warmte'!$G48,
SUM(Rekenoverzicht!$F14:'Rekenoverzicht'!AZ14)/'Invoer warmte'!$G48,
SUM(INDEX($G14:$BN14,AZ$7-'Invoer warmte'!$G48+1):AZ14)/'Invoer warmte'!$G48
)</f>
        <v>0</v>
      </c>
      <c r="BA51" s="172">
        <f>IF(BA$7&lt;='Invoer warmte'!$G48,
SUM(Rekenoverzicht!$F14:'Rekenoverzicht'!BA14)/'Invoer warmte'!$G48,
SUM(INDEX($G14:$BN14,BA$7-'Invoer warmte'!$G48+1):BA14)/'Invoer warmte'!$G48
)</f>
        <v>0</v>
      </c>
      <c r="BB51" s="172">
        <f>IF(BB$7&lt;='Invoer warmte'!$G48,
SUM(Rekenoverzicht!$F14:'Rekenoverzicht'!BB14)/'Invoer warmte'!$G48,
SUM(INDEX($G14:$BN14,BB$7-'Invoer warmte'!$G48+1):BB14)/'Invoer warmte'!$G48
)</f>
        <v>0</v>
      </c>
      <c r="BC51" s="172">
        <f>IF(BC$7&lt;='Invoer warmte'!$G48,
SUM(Rekenoverzicht!$F14:'Rekenoverzicht'!BC14)/'Invoer warmte'!$G48,
SUM(INDEX($G14:$BN14,BC$7-'Invoer warmte'!$G48+1):BC14)/'Invoer warmte'!$G48
)</f>
        <v>0</v>
      </c>
      <c r="BD51" s="172">
        <f>IF(BD$7&lt;='Invoer warmte'!$G48,
SUM(Rekenoverzicht!$F14:'Rekenoverzicht'!BD14)/'Invoer warmte'!$G48,
SUM(INDEX($G14:$BN14,BD$7-'Invoer warmte'!$G48+1):BD14)/'Invoer warmte'!$G48
)</f>
        <v>0</v>
      </c>
      <c r="BE51" s="172">
        <f>IF(BE$7&lt;='Invoer warmte'!$G48,
SUM(Rekenoverzicht!$F14:'Rekenoverzicht'!BE14)/'Invoer warmte'!$G48,
SUM(INDEX($G14:$BN14,BE$7-'Invoer warmte'!$G48+1):BE14)/'Invoer warmte'!$G48
)</f>
        <v>0</v>
      </c>
      <c r="BF51" s="172">
        <f>IF(BF$7&lt;='Invoer warmte'!$G48,
SUM(Rekenoverzicht!$F14:'Rekenoverzicht'!BF14)/'Invoer warmte'!$G48,
SUM(INDEX($G14:$BN14,BF$7-'Invoer warmte'!$G48+1):BF14)/'Invoer warmte'!$G48
)</f>
        <v>0</v>
      </c>
      <c r="BG51" s="172">
        <f>IF(BG$7&lt;='Invoer warmte'!$G48,
SUM(Rekenoverzicht!$F14:'Rekenoverzicht'!BG14)/'Invoer warmte'!$G48,
SUM(INDEX($G14:$BN14,BG$7-'Invoer warmte'!$G48+1):BG14)/'Invoer warmte'!$G48
)</f>
        <v>0</v>
      </c>
      <c r="BH51" s="172">
        <f>IF(BH$7&lt;='Invoer warmte'!$G48,
SUM(Rekenoverzicht!$F14:'Rekenoverzicht'!BH14)/'Invoer warmte'!$G48,
SUM(INDEX($G14:$BN14,BH$7-'Invoer warmte'!$G48+1):BH14)/'Invoer warmte'!$G48
)</f>
        <v>0</v>
      </c>
      <c r="BI51" s="172">
        <f>IF(BI$7&lt;='Invoer warmte'!$G48,
SUM(Rekenoverzicht!$F14:'Rekenoverzicht'!BI14)/'Invoer warmte'!$G48,
SUM(INDEX($G14:$BN14,BI$7-'Invoer warmte'!$G48+1):BI14)/'Invoer warmte'!$G48
)</f>
        <v>0</v>
      </c>
      <c r="BJ51" s="172">
        <f>IF(BJ$7&lt;='Invoer warmte'!$G48,
SUM(Rekenoverzicht!$F14:'Rekenoverzicht'!BJ14)/'Invoer warmte'!$G48,
SUM(INDEX($G14:$BN14,BJ$7-'Invoer warmte'!$G48+1):BJ14)/'Invoer warmte'!$G48
)</f>
        <v>0</v>
      </c>
      <c r="BK51" s="172">
        <f>IF(BK$7&lt;='Invoer warmte'!$G48,
SUM(Rekenoverzicht!$F14:'Rekenoverzicht'!BK14)/'Invoer warmte'!$G48,
SUM(INDEX($G14:$BN14,BK$7-'Invoer warmte'!$G48+1):BK14)/'Invoer warmte'!$G48
)</f>
        <v>0</v>
      </c>
      <c r="BL51" s="172">
        <f>IF(BL$7&lt;='Invoer warmte'!$G48,
SUM(Rekenoverzicht!$F14:'Rekenoverzicht'!BL14)/'Invoer warmte'!$G48,
SUM(INDEX($G14:$BN14,BL$7-'Invoer warmte'!$G48+1):BL14)/'Invoer warmte'!$G48
)</f>
        <v>0</v>
      </c>
      <c r="BM51" s="172">
        <f>IF(BM$7&lt;='Invoer warmte'!$G48,
SUM(Rekenoverzicht!$F14:'Rekenoverzicht'!BM14)/'Invoer warmte'!$G48,
SUM(INDEX($G14:$BN14,BM$7-'Invoer warmte'!$G48+1):BM14)/'Invoer warmte'!$G48
)</f>
        <v>0</v>
      </c>
      <c r="BN51" s="172">
        <f>IF(BN$7&lt;='Invoer warmte'!$G48,
SUM(Rekenoverzicht!$F14:'Rekenoverzicht'!BN14)/'Invoer warmte'!$G48,
SUM(INDEX($G14:$BN14,BN$7-'Invoer warmte'!$G48+1):BN14)/'Invoer warmte'!$G48
)</f>
        <v>0</v>
      </c>
    </row>
    <row r="52" spans="5:66" x14ac:dyDescent="0.35">
      <c r="E52" t="s">
        <v>198</v>
      </c>
      <c r="G52" s="172">
        <f>IF(G$7&lt;='Invoer warmte'!$G49,
SUM(Rekenoverzicht!$F15:'Rekenoverzicht'!G15)/'Invoer warmte'!$G49,
SUM(INDEX($G15:$BN15,G$7-'Invoer warmte'!$G49+1):G15)/'Invoer warmte'!$G49
)</f>
        <v>650000</v>
      </c>
      <c r="H52" s="172">
        <f>IF(H$7&lt;='Invoer warmte'!$G49,
SUM(Rekenoverzicht!$F15:'Rekenoverzicht'!H15)/'Invoer warmte'!$G49,
SUM(INDEX($G15:$BN15,H$7-'Invoer warmte'!$G49+1):H15)/'Invoer warmte'!$G49
)</f>
        <v>650000</v>
      </c>
      <c r="I52" s="172">
        <f>IF(I$7&lt;='Invoer warmte'!$G49,
SUM(Rekenoverzicht!$F15:'Rekenoverzicht'!I15)/'Invoer warmte'!$G49,
SUM(INDEX($G15:$BN15,I$7-'Invoer warmte'!$G49+1):I15)/'Invoer warmte'!$G49
)</f>
        <v>650000</v>
      </c>
      <c r="J52" s="172">
        <f>IF(J$7&lt;='Invoer warmte'!$G49,
SUM(Rekenoverzicht!$F15:'Rekenoverzicht'!J15)/'Invoer warmte'!$G49,
SUM(INDEX($G15:$BN15,J$7-'Invoer warmte'!$G49+1):J15)/'Invoer warmte'!$G49
)</f>
        <v>650000</v>
      </c>
      <c r="K52" s="172">
        <f>IF(K$7&lt;='Invoer warmte'!$G49,
SUM(Rekenoverzicht!$F15:'Rekenoverzicht'!K15)/'Invoer warmte'!$G49,
SUM(INDEX($G15:$BN15,K$7-'Invoer warmte'!$G49+1):K15)/'Invoer warmte'!$G49
)</f>
        <v>650000</v>
      </c>
      <c r="L52" s="172">
        <f>IF(L$7&lt;='Invoer warmte'!$G49,
SUM(Rekenoverzicht!$F15:'Rekenoverzicht'!L15)/'Invoer warmte'!$G49,
SUM(INDEX($G15:$BN15,L$7-'Invoer warmte'!$G49+1):L15)/'Invoer warmte'!$G49
)</f>
        <v>650000</v>
      </c>
      <c r="M52" s="172">
        <f>IF(M$7&lt;='Invoer warmte'!$G49,
SUM(Rekenoverzicht!$F15:'Rekenoverzicht'!M15)/'Invoer warmte'!$G49,
SUM(INDEX($G15:$BN15,M$7-'Invoer warmte'!$G49+1):M15)/'Invoer warmte'!$G49
)</f>
        <v>650000</v>
      </c>
      <c r="N52" s="172">
        <f>IF(N$7&lt;='Invoer warmte'!$G49,
SUM(Rekenoverzicht!$F15:'Rekenoverzicht'!N15)/'Invoer warmte'!$G49,
SUM(INDEX($G15:$BN15,N$7-'Invoer warmte'!$G49+1):N15)/'Invoer warmte'!$G49
)</f>
        <v>650000</v>
      </c>
      <c r="O52" s="172">
        <f>IF(O$7&lt;='Invoer warmte'!$G49,
SUM(Rekenoverzicht!$F15:'Rekenoverzicht'!O15)/'Invoer warmte'!$G49,
SUM(INDEX($G15:$BN15,O$7-'Invoer warmte'!$G49+1):O15)/'Invoer warmte'!$G49
)</f>
        <v>650000</v>
      </c>
      <c r="P52" s="172">
        <f>IF(P$7&lt;='Invoer warmte'!$G49,
SUM(Rekenoverzicht!$F15:'Rekenoverzicht'!P15)/'Invoer warmte'!$G49,
SUM(INDEX($G15:$BN15,P$7-'Invoer warmte'!$G49+1):P15)/'Invoer warmte'!$G49
)</f>
        <v>650000</v>
      </c>
      <c r="Q52" s="172">
        <f>IF(Q$7&lt;='Invoer warmte'!$G49,
SUM(Rekenoverzicht!$F15:'Rekenoverzicht'!Q15)/'Invoer warmte'!$G49,
SUM(INDEX($G15:$BN15,Q$7-'Invoer warmte'!$G49+1):Q15)/'Invoer warmte'!$G49
)</f>
        <v>650000</v>
      </c>
      <c r="R52" s="172">
        <f>IF(R$7&lt;='Invoer warmte'!$G49,
SUM(Rekenoverzicht!$F15:'Rekenoverzicht'!R15)/'Invoer warmte'!$G49,
SUM(INDEX($G15:$BN15,R$7-'Invoer warmte'!$G49+1):R15)/'Invoer warmte'!$G49
)</f>
        <v>650000</v>
      </c>
      <c r="S52" s="172">
        <f>IF(S$7&lt;='Invoer warmte'!$G49,
SUM(Rekenoverzicht!$F15:'Rekenoverzicht'!S15)/'Invoer warmte'!$G49,
SUM(INDEX($G15:$BN15,S$7-'Invoer warmte'!$G49+1):S15)/'Invoer warmte'!$G49
)</f>
        <v>650000</v>
      </c>
      <c r="T52" s="172">
        <f>IF(T$7&lt;='Invoer warmte'!$G49,
SUM(Rekenoverzicht!$F15:'Rekenoverzicht'!T15)/'Invoer warmte'!$G49,
SUM(INDEX($G15:$BN15,T$7-'Invoer warmte'!$G49+1):T15)/'Invoer warmte'!$G49
)</f>
        <v>650000</v>
      </c>
      <c r="U52" s="172">
        <f>IF(U$7&lt;='Invoer warmte'!$G49,
SUM(Rekenoverzicht!$F15:'Rekenoverzicht'!U15)/'Invoer warmte'!$G49,
SUM(INDEX($G15:$BN15,U$7-'Invoer warmte'!$G49+1):U15)/'Invoer warmte'!$G49
)</f>
        <v>650000</v>
      </c>
      <c r="V52" s="172">
        <f>IF(V$7&lt;='Invoer warmte'!$G49,
SUM(Rekenoverzicht!$F15:'Rekenoverzicht'!V15)/'Invoer warmte'!$G49,
SUM(INDEX($G15:$BN15,V$7-'Invoer warmte'!$G49+1):V15)/'Invoer warmte'!$G49
)</f>
        <v>775000</v>
      </c>
      <c r="W52" s="172">
        <f>IF(W$7&lt;='Invoer warmte'!$G49,
SUM(Rekenoverzicht!$F15:'Rekenoverzicht'!W15)/'Invoer warmte'!$G49,
SUM(INDEX($G15:$BN15,W$7-'Invoer warmte'!$G49+1):W15)/'Invoer warmte'!$G49
)</f>
        <v>775000</v>
      </c>
      <c r="X52" s="172">
        <f>IF(X$7&lt;='Invoer warmte'!$G49,
SUM(Rekenoverzicht!$F15:'Rekenoverzicht'!X15)/'Invoer warmte'!$G49,
SUM(INDEX($G15:$BN15,X$7-'Invoer warmte'!$G49+1):X15)/'Invoer warmte'!$G49
)</f>
        <v>775000</v>
      </c>
      <c r="Y52" s="172">
        <f>IF(Y$7&lt;='Invoer warmte'!$G49,
SUM(Rekenoverzicht!$F15:'Rekenoverzicht'!Y15)/'Invoer warmte'!$G49,
SUM(INDEX($G15:$BN15,Y$7-'Invoer warmte'!$G49+1):Y15)/'Invoer warmte'!$G49
)</f>
        <v>775000</v>
      </c>
      <c r="Z52" s="172">
        <f>IF(Z$7&lt;='Invoer warmte'!$G49,
SUM(Rekenoverzicht!$F15:'Rekenoverzicht'!Z15)/'Invoer warmte'!$G49,
SUM(INDEX($G15:$BN15,Z$7-'Invoer warmte'!$G49+1):Z15)/'Invoer warmte'!$G49
)</f>
        <v>775000</v>
      </c>
      <c r="AA52" s="172">
        <f>IF(AA$7&lt;='Invoer warmte'!$G49,
SUM(Rekenoverzicht!$F15:'Rekenoverzicht'!AA15)/'Invoer warmte'!$G49,
SUM(INDEX($G15:$BN15,AA$7-'Invoer warmte'!$G49+1):AA15)/'Invoer warmte'!$G49
)</f>
        <v>125000</v>
      </c>
      <c r="AB52" s="172">
        <f>IF(AB$7&lt;='Invoer warmte'!$G49,
SUM(Rekenoverzicht!$F15:'Rekenoverzicht'!AB15)/'Invoer warmte'!$G49,
SUM(INDEX($G15:$BN15,AB$7-'Invoer warmte'!$G49+1):AB15)/'Invoer warmte'!$G49
)</f>
        <v>125000</v>
      </c>
      <c r="AC52" s="172">
        <f>IF(AC$7&lt;='Invoer warmte'!$G49,
SUM(Rekenoverzicht!$F15:'Rekenoverzicht'!AC15)/'Invoer warmte'!$G49,
SUM(INDEX($G15:$BN15,AC$7-'Invoer warmte'!$G49+1):AC15)/'Invoer warmte'!$G49
)</f>
        <v>125000</v>
      </c>
      <c r="AD52" s="172">
        <f>IF(AD$7&lt;='Invoer warmte'!$G49,
SUM(Rekenoverzicht!$F15:'Rekenoverzicht'!AD15)/'Invoer warmte'!$G49,
SUM(INDEX($G15:$BN15,AD$7-'Invoer warmte'!$G49+1):AD15)/'Invoer warmte'!$G49
)</f>
        <v>125000</v>
      </c>
      <c r="AE52" s="172">
        <f>IF(AE$7&lt;='Invoer warmte'!$G49,
SUM(Rekenoverzicht!$F15:'Rekenoverzicht'!AE15)/'Invoer warmte'!$G49,
SUM(INDEX($G15:$BN15,AE$7-'Invoer warmte'!$G49+1):AE15)/'Invoer warmte'!$G49
)</f>
        <v>125000</v>
      </c>
      <c r="AF52" s="172">
        <f>IF(AF$7&lt;='Invoer warmte'!$G49,
SUM(Rekenoverzicht!$F15:'Rekenoverzicht'!AF15)/'Invoer warmte'!$G49,
SUM(INDEX($G15:$BN15,AF$7-'Invoer warmte'!$G49+1):AF15)/'Invoer warmte'!$G49
)</f>
        <v>125000</v>
      </c>
      <c r="AG52" s="172">
        <f>IF(AG$7&lt;='Invoer warmte'!$G49,
SUM(Rekenoverzicht!$F15:'Rekenoverzicht'!AG15)/'Invoer warmte'!$G49,
SUM(INDEX($G15:$BN15,AG$7-'Invoer warmte'!$G49+1):AG15)/'Invoer warmte'!$G49
)</f>
        <v>125000</v>
      </c>
      <c r="AH52" s="172">
        <f>IF(AH$7&lt;='Invoer warmte'!$G49,
SUM(Rekenoverzicht!$F15:'Rekenoverzicht'!AH15)/'Invoer warmte'!$G49,
SUM(INDEX($G15:$BN15,AH$7-'Invoer warmte'!$G49+1):AH15)/'Invoer warmte'!$G49
)</f>
        <v>125000</v>
      </c>
      <c r="AI52" s="172">
        <f>IF(AI$7&lt;='Invoer warmte'!$G49,
SUM(Rekenoverzicht!$F15:'Rekenoverzicht'!AI15)/'Invoer warmte'!$G49,
SUM(INDEX($G15:$BN15,AI$7-'Invoer warmte'!$G49+1):AI15)/'Invoer warmte'!$G49
)</f>
        <v>125000</v>
      </c>
      <c r="AJ52" s="172">
        <f>IF(AJ$7&lt;='Invoer warmte'!$G49,
SUM(Rekenoverzicht!$F15:'Rekenoverzicht'!AJ15)/'Invoer warmte'!$G49,
SUM(INDEX($G15:$BN15,AJ$7-'Invoer warmte'!$G49+1):AJ15)/'Invoer warmte'!$G49
)</f>
        <v>125000</v>
      </c>
      <c r="AK52" s="172">
        <f>IF(AK$7&lt;='Invoer warmte'!$G49,
SUM(Rekenoverzicht!$F15:'Rekenoverzicht'!AK15)/'Invoer warmte'!$G49,
SUM(INDEX($G15:$BN15,AK$7-'Invoer warmte'!$G49+1):AK15)/'Invoer warmte'!$G49
)</f>
        <v>125000</v>
      </c>
      <c r="AL52" s="172">
        <f>IF(AL$7&lt;='Invoer warmte'!$G49,
SUM(Rekenoverzicht!$F15:'Rekenoverzicht'!AL15)/'Invoer warmte'!$G49,
SUM(INDEX($G15:$BN15,AL$7-'Invoer warmte'!$G49+1):AL15)/'Invoer warmte'!$G49
)</f>
        <v>125000</v>
      </c>
      <c r="AM52" s="172">
        <f>IF(AM$7&lt;='Invoer warmte'!$G49,
SUM(Rekenoverzicht!$F15:'Rekenoverzicht'!AM15)/'Invoer warmte'!$G49,
SUM(INDEX($G15:$BN15,AM$7-'Invoer warmte'!$G49+1):AM15)/'Invoer warmte'!$G49
)</f>
        <v>125000</v>
      </c>
      <c r="AN52" s="172">
        <f>IF(AN$7&lt;='Invoer warmte'!$G49,
SUM(Rekenoverzicht!$F15:'Rekenoverzicht'!AN15)/'Invoer warmte'!$G49,
SUM(INDEX($G15:$BN15,AN$7-'Invoer warmte'!$G49+1):AN15)/'Invoer warmte'!$G49
)</f>
        <v>125000</v>
      </c>
      <c r="AO52" s="172">
        <f>IF(AO$7&lt;='Invoer warmte'!$G49,
SUM(Rekenoverzicht!$F15:'Rekenoverzicht'!AO15)/'Invoer warmte'!$G49,
SUM(INDEX($G15:$BN15,AO$7-'Invoer warmte'!$G49+1):AO15)/'Invoer warmte'!$G49
)</f>
        <v>125000</v>
      </c>
      <c r="AP52" s="172">
        <f>IF(AP$7&lt;='Invoer warmte'!$G49,
SUM(Rekenoverzicht!$F15:'Rekenoverzicht'!AP15)/'Invoer warmte'!$G49,
SUM(INDEX($G15:$BN15,AP$7-'Invoer warmte'!$G49+1):AP15)/'Invoer warmte'!$G49
)</f>
        <v>0</v>
      </c>
      <c r="AQ52" s="172">
        <f>IF(AQ$7&lt;='Invoer warmte'!$G49,
SUM(Rekenoverzicht!$F15:'Rekenoverzicht'!AQ15)/'Invoer warmte'!$G49,
SUM(INDEX($G15:$BN15,AQ$7-'Invoer warmte'!$G49+1):AQ15)/'Invoer warmte'!$G49
)</f>
        <v>0</v>
      </c>
      <c r="AR52" s="172">
        <f>IF(AR$7&lt;='Invoer warmte'!$G49,
SUM(Rekenoverzicht!$F15:'Rekenoverzicht'!AR15)/'Invoer warmte'!$G49,
SUM(INDEX($G15:$BN15,AR$7-'Invoer warmte'!$G49+1):AR15)/'Invoer warmte'!$G49
)</f>
        <v>0</v>
      </c>
      <c r="AS52" s="172">
        <f>IF(AS$7&lt;='Invoer warmte'!$G49,
SUM(Rekenoverzicht!$F15:'Rekenoverzicht'!AS15)/'Invoer warmte'!$G49,
SUM(INDEX($G15:$BN15,AS$7-'Invoer warmte'!$G49+1):AS15)/'Invoer warmte'!$G49
)</f>
        <v>0</v>
      </c>
      <c r="AT52" s="172">
        <f>IF(AT$7&lt;='Invoer warmte'!$G49,
SUM(Rekenoverzicht!$F15:'Rekenoverzicht'!AT15)/'Invoer warmte'!$G49,
SUM(INDEX($G15:$BN15,AT$7-'Invoer warmte'!$G49+1):AT15)/'Invoer warmte'!$G49
)</f>
        <v>0</v>
      </c>
      <c r="AU52" s="172">
        <f>IF(AU$7&lt;='Invoer warmte'!$G49,
SUM(Rekenoverzicht!$F15:'Rekenoverzicht'!AU15)/'Invoer warmte'!$G49,
SUM(INDEX($G15:$BN15,AU$7-'Invoer warmte'!$G49+1):AU15)/'Invoer warmte'!$G49
)</f>
        <v>0</v>
      </c>
      <c r="AV52" s="172">
        <f>IF(AV$7&lt;='Invoer warmte'!$G49,
SUM(Rekenoverzicht!$F15:'Rekenoverzicht'!AV15)/'Invoer warmte'!$G49,
SUM(INDEX($G15:$BN15,AV$7-'Invoer warmte'!$G49+1):AV15)/'Invoer warmte'!$G49
)</f>
        <v>0</v>
      </c>
      <c r="AW52" s="172">
        <f>IF(AW$7&lt;='Invoer warmte'!$G49,
SUM(Rekenoverzicht!$F15:'Rekenoverzicht'!AW15)/'Invoer warmte'!$G49,
SUM(INDEX($G15:$BN15,AW$7-'Invoer warmte'!$G49+1):AW15)/'Invoer warmte'!$G49
)</f>
        <v>0</v>
      </c>
      <c r="AX52" s="172">
        <f>IF(AX$7&lt;='Invoer warmte'!$G49,
SUM(Rekenoverzicht!$F15:'Rekenoverzicht'!AX15)/'Invoer warmte'!$G49,
SUM(INDEX($G15:$BN15,AX$7-'Invoer warmte'!$G49+1):AX15)/'Invoer warmte'!$G49
)</f>
        <v>0</v>
      </c>
      <c r="AY52" s="172">
        <f>IF(AY$7&lt;='Invoer warmte'!$G49,
SUM(Rekenoverzicht!$F15:'Rekenoverzicht'!AY15)/'Invoer warmte'!$G49,
SUM(INDEX($G15:$BN15,AY$7-'Invoer warmte'!$G49+1):AY15)/'Invoer warmte'!$G49
)</f>
        <v>0</v>
      </c>
      <c r="AZ52" s="172">
        <f>IF(AZ$7&lt;='Invoer warmte'!$G49,
SUM(Rekenoverzicht!$F15:'Rekenoverzicht'!AZ15)/'Invoer warmte'!$G49,
SUM(INDEX($G15:$BN15,AZ$7-'Invoer warmte'!$G49+1):AZ15)/'Invoer warmte'!$G49
)</f>
        <v>0</v>
      </c>
      <c r="BA52" s="172">
        <f>IF(BA$7&lt;='Invoer warmte'!$G49,
SUM(Rekenoverzicht!$F15:'Rekenoverzicht'!BA15)/'Invoer warmte'!$G49,
SUM(INDEX($G15:$BN15,BA$7-'Invoer warmte'!$G49+1):BA15)/'Invoer warmte'!$G49
)</f>
        <v>0</v>
      </c>
      <c r="BB52" s="172">
        <f>IF(BB$7&lt;='Invoer warmte'!$G49,
SUM(Rekenoverzicht!$F15:'Rekenoverzicht'!BB15)/'Invoer warmte'!$G49,
SUM(INDEX($G15:$BN15,BB$7-'Invoer warmte'!$G49+1):BB15)/'Invoer warmte'!$G49
)</f>
        <v>0</v>
      </c>
      <c r="BC52" s="172">
        <f>IF(BC$7&lt;='Invoer warmte'!$G49,
SUM(Rekenoverzicht!$F15:'Rekenoverzicht'!BC15)/'Invoer warmte'!$G49,
SUM(INDEX($G15:$BN15,BC$7-'Invoer warmte'!$G49+1):BC15)/'Invoer warmte'!$G49
)</f>
        <v>0</v>
      </c>
      <c r="BD52" s="172">
        <f>IF(BD$7&lt;='Invoer warmte'!$G49,
SUM(Rekenoverzicht!$F15:'Rekenoverzicht'!BD15)/'Invoer warmte'!$G49,
SUM(INDEX($G15:$BN15,BD$7-'Invoer warmte'!$G49+1):BD15)/'Invoer warmte'!$G49
)</f>
        <v>0</v>
      </c>
      <c r="BE52" s="172">
        <f>IF(BE$7&lt;='Invoer warmte'!$G49,
SUM(Rekenoverzicht!$F15:'Rekenoverzicht'!BE15)/'Invoer warmte'!$G49,
SUM(INDEX($G15:$BN15,BE$7-'Invoer warmte'!$G49+1):BE15)/'Invoer warmte'!$G49
)</f>
        <v>0</v>
      </c>
      <c r="BF52" s="172">
        <f>IF(BF$7&lt;='Invoer warmte'!$G49,
SUM(Rekenoverzicht!$F15:'Rekenoverzicht'!BF15)/'Invoer warmte'!$G49,
SUM(INDEX($G15:$BN15,BF$7-'Invoer warmte'!$G49+1):BF15)/'Invoer warmte'!$G49
)</f>
        <v>0</v>
      </c>
      <c r="BG52" s="172">
        <f>IF(BG$7&lt;='Invoer warmte'!$G49,
SUM(Rekenoverzicht!$F15:'Rekenoverzicht'!BG15)/'Invoer warmte'!$G49,
SUM(INDEX($G15:$BN15,BG$7-'Invoer warmte'!$G49+1):BG15)/'Invoer warmte'!$G49
)</f>
        <v>0</v>
      </c>
      <c r="BH52" s="172">
        <f>IF(BH$7&lt;='Invoer warmte'!$G49,
SUM(Rekenoverzicht!$F15:'Rekenoverzicht'!BH15)/'Invoer warmte'!$G49,
SUM(INDEX($G15:$BN15,BH$7-'Invoer warmte'!$G49+1):BH15)/'Invoer warmte'!$G49
)</f>
        <v>0</v>
      </c>
      <c r="BI52" s="172">
        <f>IF(BI$7&lt;='Invoer warmte'!$G49,
SUM(Rekenoverzicht!$F15:'Rekenoverzicht'!BI15)/'Invoer warmte'!$G49,
SUM(INDEX($G15:$BN15,BI$7-'Invoer warmte'!$G49+1):BI15)/'Invoer warmte'!$G49
)</f>
        <v>0</v>
      </c>
      <c r="BJ52" s="172">
        <f>IF(BJ$7&lt;='Invoer warmte'!$G49,
SUM(Rekenoverzicht!$F15:'Rekenoverzicht'!BJ15)/'Invoer warmte'!$G49,
SUM(INDEX($G15:$BN15,BJ$7-'Invoer warmte'!$G49+1):BJ15)/'Invoer warmte'!$G49
)</f>
        <v>0</v>
      </c>
      <c r="BK52" s="172">
        <f>IF(BK$7&lt;='Invoer warmte'!$G49,
SUM(Rekenoverzicht!$F15:'Rekenoverzicht'!BK15)/'Invoer warmte'!$G49,
SUM(INDEX($G15:$BN15,BK$7-'Invoer warmte'!$G49+1):BK15)/'Invoer warmte'!$G49
)</f>
        <v>0</v>
      </c>
      <c r="BL52" s="172">
        <f>IF(BL$7&lt;='Invoer warmte'!$G49,
SUM(Rekenoverzicht!$F15:'Rekenoverzicht'!BL15)/'Invoer warmte'!$G49,
SUM(INDEX($G15:$BN15,BL$7-'Invoer warmte'!$G49+1):BL15)/'Invoer warmte'!$G49
)</f>
        <v>0</v>
      </c>
      <c r="BM52" s="172">
        <f>IF(BM$7&lt;='Invoer warmte'!$G49,
SUM(Rekenoverzicht!$F15:'Rekenoverzicht'!BM15)/'Invoer warmte'!$G49,
SUM(INDEX($G15:$BN15,BM$7-'Invoer warmte'!$G49+1):BM15)/'Invoer warmte'!$G49
)</f>
        <v>0</v>
      </c>
      <c r="BN52" s="172">
        <f>IF(BN$7&lt;='Invoer warmte'!$G49,
SUM(Rekenoverzicht!$F15:'Rekenoverzicht'!BN15)/'Invoer warmte'!$G49,
SUM(INDEX($G15:$BN15,BN$7-'Invoer warmte'!$G49+1):BN15)/'Invoer warmte'!$G49
)</f>
        <v>0</v>
      </c>
    </row>
    <row r="53" spans="5:66" x14ac:dyDescent="0.35">
      <c r="E53" t="s">
        <v>199</v>
      </c>
      <c r="G53" s="172">
        <f>IF(G$7&lt;='Invoer warmte'!$G50,
SUM(Rekenoverzicht!$F16:'Rekenoverzicht'!G16)/'Invoer warmte'!$G50,
SUM(INDEX($G16:$BN16,G$7-'Invoer warmte'!$G50+1):G16)/'Invoer warmte'!$G50
)</f>
        <v>0</v>
      </c>
      <c r="H53" s="172">
        <f>IF(H$7&lt;='Invoer warmte'!$G50,
SUM(Rekenoverzicht!$F16:'Rekenoverzicht'!H16)/'Invoer warmte'!$G50,
SUM(INDEX($G16:$BN16,H$7-'Invoer warmte'!$G50+1):H16)/'Invoer warmte'!$G50
)</f>
        <v>0</v>
      </c>
      <c r="I53" s="172">
        <f>IF(I$7&lt;='Invoer warmte'!$G50,
SUM(Rekenoverzicht!$F16:'Rekenoverzicht'!I16)/'Invoer warmte'!$G50,
SUM(INDEX($G16:$BN16,I$7-'Invoer warmte'!$G50+1):I16)/'Invoer warmte'!$G50
)</f>
        <v>0</v>
      </c>
      <c r="J53" s="172">
        <f>IF(J$7&lt;='Invoer warmte'!$G50,
SUM(Rekenoverzicht!$F16:'Rekenoverzicht'!J16)/'Invoer warmte'!$G50,
SUM(INDEX($G16:$BN16,J$7-'Invoer warmte'!$G50+1):J16)/'Invoer warmte'!$G50
)</f>
        <v>0</v>
      </c>
      <c r="K53" s="172">
        <f>IF(K$7&lt;='Invoer warmte'!$G50,
SUM(Rekenoverzicht!$F16:'Rekenoverzicht'!K16)/'Invoer warmte'!$G50,
SUM(INDEX($G16:$BN16,K$7-'Invoer warmte'!$G50+1):K16)/'Invoer warmte'!$G50
)</f>
        <v>0</v>
      </c>
      <c r="L53" s="172">
        <f>IF(L$7&lt;='Invoer warmte'!$G50,
SUM(Rekenoverzicht!$F16:'Rekenoverzicht'!L16)/'Invoer warmte'!$G50,
SUM(INDEX($G16:$BN16,L$7-'Invoer warmte'!$G50+1):L16)/'Invoer warmte'!$G50
)</f>
        <v>0</v>
      </c>
      <c r="M53" s="172">
        <f>IF(M$7&lt;='Invoer warmte'!$G50,
SUM(Rekenoverzicht!$F16:'Rekenoverzicht'!M16)/'Invoer warmte'!$G50,
SUM(INDEX($G16:$BN16,M$7-'Invoer warmte'!$G50+1):M16)/'Invoer warmte'!$G50
)</f>
        <v>0</v>
      </c>
      <c r="N53" s="172">
        <f>IF(N$7&lt;='Invoer warmte'!$G50,
SUM(Rekenoverzicht!$F16:'Rekenoverzicht'!N16)/'Invoer warmte'!$G50,
SUM(INDEX($G16:$BN16,N$7-'Invoer warmte'!$G50+1):N16)/'Invoer warmte'!$G50
)</f>
        <v>0</v>
      </c>
      <c r="O53" s="172">
        <f>IF(O$7&lt;='Invoer warmte'!$G50,
SUM(Rekenoverzicht!$F16:'Rekenoverzicht'!O16)/'Invoer warmte'!$G50,
SUM(INDEX($G16:$BN16,O$7-'Invoer warmte'!$G50+1):O16)/'Invoer warmte'!$G50
)</f>
        <v>0</v>
      </c>
      <c r="P53" s="172">
        <f>IF(P$7&lt;='Invoer warmte'!$G50,
SUM(Rekenoverzicht!$F16:'Rekenoverzicht'!P16)/'Invoer warmte'!$G50,
SUM(INDEX($G16:$BN16,P$7-'Invoer warmte'!$G50+1):P16)/'Invoer warmte'!$G50
)</f>
        <v>0</v>
      </c>
      <c r="Q53" s="172">
        <f>IF(Q$7&lt;='Invoer warmte'!$G50,
SUM(Rekenoverzicht!$F16:'Rekenoverzicht'!Q16)/'Invoer warmte'!$G50,
SUM(INDEX($G16:$BN16,Q$7-'Invoer warmte'!$G50+1):Q16)/'Invoer warmte'!$G50
)</f>
        <v>0</v>
      </c>
      <c r="R53" s="172">
        <f>IF(R$7&lt;='Invoer warmte'!$G50,
SUM(Rekenoverzicht!$F16:'Rekenoverzicht'!R16)/'Invoer warmte'!$G50,
SUM(INDEX($G16:$BN16,R$7-'Invoer warmte'!$G50+1):R16)/'Invoer warmte'!$G50
)</f>
        <v>0</v>
      </c>
      <c r="S53" s="172">
        <f>IF(S$7&lt;='Invoer warmte'!$G50,
SUM(Rekenoverzicht!$F16:'Rekenoverzicht'!S16)/'Invoer warmte'!$G50,
SUM(INDEX($G16:$BN16,S$7-'Invoer warmte'!$G50+1):S16)/'Invoer warmte'!$G50
)</f>
        <v>0</v>
      </c>
      <c r="T53" s="172">
        <f>IF(T$7&lt;='Invoer warmte'!$G50,
SUM(Rekenoverzicht!$F16:'Rekenoverzicht'!T16)/'Invoer warmte'!$G50,
SUM(INDEX($G16:$BN16,T$7-'Invoer warmte'!$G50+1):T16)/'Invoer warmte'!$G50
)</f>
        <v>0</v>
      </c>
      <c r="U53" s="172">
        <f>IF(U$7&lt;='Invoer warmte'!$G50,
SUM(Rekenoverzicht!$F16:'Rekenoverzicht'!U16)/'Invoer warmte'!$G50,
SUM(INDEX($G16:$BN16,U$7-'Invoer warmte'!$G50+1):U16)/'Invoer warmte'!$G50
)</f>
        <v>0</v>
      </c>
      <c r="V53" s="172">
        <f>IF(V$7&lt;='Invoer warmte'!$G50,
SUM(Rekenoverzicht!$F16:'Rekenoverzicht'!V16)/'Invoer warmte'!$G50,
SUM(INDEX($G16:$BN16,V$7-'Invoer warmte'!$G50+1):V16)/'Invoer warmte'!$G50
)</f>
        <v>0</v>
      </c>
      <c r="W53" s="172">
        <f>IF(W$7&lt;='Invoer warmte'!$G50,
SUM(Rekenoverzicht!$F16:'Rekenoverzicht'!W16)/'Invoer warmte'!$G50,
SUM(INDEX($G16:$BN16,W$7-'Invoer warmte'!$G50+1):W16)/'Invoer warmte'!$G50
)</f>
        <v>0</v>
      </c>
      <c r="X53" s="172">
        <f>IF(X$7&lt;='Invoer warmte'!$G50,
SUM(Rekenoverzicht!$F16:'Rekenoverzicht'!X16)/'Invoer warmte'!$G50,
SUM(INDEX($G16:$BN16,X$7-'Invoer warmte'!$G50+1):X16)/'Invoer warmte'!$G50
)</f>
        <v>0</v>
      </c>
      <c r="Y53" s="172">
        <f>IF(Y$7&lt;='Invoer warmte'!$G50,
SUM(Rekenoverzicht!$F16:'Rekenoverzicht'!Y16)/'Invoer warmte'!$G50,
SUM(INDEX($G16:$BN16,Y$7-'Invoer warmte'!$G50+1):Y16)/'Invoer warmte'!$G50
)</f>
        <v>0</v>
      </c>
      <c r="Z53" s="172">
        <f>IF(Z$7&lt;='Invoer warmte'!$G50,
SUM(Rekenoverzicht!$F16:'Rekenoverzicht'!Z16)/'Invoer warmte'!$G50,
SUM(INDEX($G16:$BN16,Z$7-'Invoer warmte'!$G50+1):Z16)/'Invoer warmte'!$G50
)</f>
        <v>0</v>
      </c>
      <c r="AA53" s="172">
        <f>IF(AA$7&lt;='Invoer warmte'!$G50,
SUM(Rekenoverzicht!$F16:'Rekenoverzicht'!AA16)/'Invoer warmte'!$G50,
SUM(INDEX($G16:$BN16,AA$7-'Invoer warmte'!$G50+1):AA16)/'Invoer warmte'!$G50
)</f>
        <v>0</v>
      </c>
      <c r="AB53" s="172">
        <f>IF(AB$7&lt;='Invoer warmte'!$G50,
SUM(Rekenoverzicht!$F16:'Rekenoverzicht'!AB16)/'Invoer warmte'!$G50,
SUM(INDEX($G16:$BN16,AB$7-'Invoer warmte'!$G50+1):AB16)/'Invoer warmte'!$G50
)</f>
        <v>0</v>
      </c>
      <c r="AC53" s="172">
        <f>IF(AC$7&lt;='Invoer warmte'!$G50,
SUM(Rekenoverzicht!$F16:'Rekenoverzicht'!AC16)/'Invoer warmte'!$G50,
SUM(INDEX($G16:$BN16,AC$7-'Invoer warmte'!$G50+1):AC16)/'Invoer warmte'!$G50
)</f>
        <v>0</v>
      </c>
      <c r="AD53" s="172">
        <f>IF(AD$7&lt;='Invoer warmte'!$G50,
SUM(Rekenoverzicht!$F16:'Rekenoverzicht'!AD16)/'Invoer warmte'!$G50,
SUM(INDEX($G16:$BN16,AD$7-'Invoer warmte'!$G50+1):AD16)/'Invoer warmte'!$G50
)</f>
        <v>0</v>
      </c>
      <c r="AE53" s="172">
        <f>IF(AE$7&lt;='Invoer warmte'!$G50,
SUM(Rekenoverzicht!$F16:'Rekenoverzicht'!AE16)/'Invoer warmte'!$G50,
SUM(INDEX($G16:$BN16,AE$7-'Invoer warmte'!$G50+1):AE16)/'Invoer warmte'!$G50
)</f>
        <v>0</v>
      </c>
      <c r="AF53" s="172">
        <f>IF(AF$7&lt;='Invoer warmte'!$G50,
SUM(Rekenoverzicht!$F16:'Rekenoverzicht'!AF16)/'Invoer warmte'!$G50,
SUM(INDEX($G16:$BN16,AF$7-'Invoer warmte'!$G50+1):AF16)/'Invoer warmte'!$G50
)</f>
        <v>0</v>
      </c>
      <c r="AG53" s="172">
        <f>IF(AG$7&lt;='Invoer warmte'!$G50,
SUM(Rekenoverzicht!$F16:'Rekenoverzicht'!AG16)/'Invoer warmte'!$G50,
SUM(INDEX($G16:$BN16,AG$7-'Invoer warmte'!$G50+1):AG16)/'Invoer warmte'!$G50
)</f>
        <v>0</v>
      </c>
      <c r="AH53" s="172">
        <f>IF(AH$7&lt;='Invoer warmte'!$G50,
SUM(Rekenoverzicht!$F16:'Rekenoverzicht'!AH16)/'Invoer warmte'!$G50,
SUM(INDEX($G16:$BN16,AH$7-'Invoer warmte'!$G50+1):AH16)/'Invoer warmte'!$G50
)</f>
        <v>0</v>
      </c>
      <c r="AI53" s="172">
        <f>IF(AI$7&lt;='Invoer warmte'!$G50,
SUM(Rekenoverzicht!$F16:'Rekenoverzicht'!AI16)/'Invoer warmte'!$G50,
SUM(INDEX($G16:$BN16,AI$7-'Invoer warmte'!$G50+1):AI16)/'Invoer warmte'!$G50
)</f>
        <v>0</v>
      </c>
      <c r="AJ53" s="172">
        <f>IF(AJ$7&lt;='Invoer warmte'!$G50,
SUM(Rekenoverzicht!$F16:'Rekenoverzicht'!AJ16)/'Invoer warmte'!$G50,
SUM(INDEX($G16:$BN16,AJ$7-'Invoer warmte'!$G50+1):AJ16)/'Invoer warmte'!$G50
)</f>
        <v>0</v>
      </c>
      <c r="AK53" s="172">
        <f>IF(AK$7&lt;='Invoer warmte'!$G50,
SUM(Rekenoverzicht!$F16:'Rekenoverzicht'!AK16)/'Invoer warmte'!$G50,
SUM(INDEX($G16:$BN16,AK$7-'Invoer warmte'!$G50+1):AK16)/'Invoer warmte'!$G50
)</f>
        <v>0</v>
      </c>
      <c r="AL53" s="172">
        <f>IF(AL$7&lt;='Invoer warmte'!$G50,
SUM(Rekenoverzicht!$F16:'Rekenoverzicht'!AL16)/'Invoer warmte'!$G50,
SUM(INDEX($G16:$BN16,AL$7-'Invoer warmte'!$G50+1):AL16)/'Invoer warmte'!$G50
)</f>
        <v>0</v>
      </c>
      <c r="AM53" s="172">
        <f>IF(AM$7&lt;='Invoer warmte'!$G50,
SUM(Rekenoverzicht!$F16:'Rekenoverzicht'!AM16)/'Invoer warmte'!$G50,
SUM(INDEX($G16:$BN16,AM$7-'Invoer warmte'!$G50+1):AM16)/'Invoer warmte'!$G50
)</f>
        <v>0</v>
      </c>
      <c r="AN53" s="172">
        <f>IF(AN$7&lt;='Invoer warmte'!$G50,
SUM(Rekenoverzicht!$F16:'Rekenoverzicht'!AN16)/'Invoer warmte'!$G50,
SUM(INDEX($G16:$BN16,AN$7-'Invoer warmte'!$G50+1):AN16)/'Invoer warmte'!$G50
)</f>
        <v>0</v>
      </c>
      <c r="AO53" s="172">
        <f>IF(AO$7&lt;='Invoer warmte'!$G50,
SUM(Rekenoverzicht!$F16:'Rekenoverzicht'!AO16)/'Invoer warmte'!$G50,
SUM(INDEX($G16:$BN16,AO$7-'Invoer warmte'!$G50+1):AO16)/'Invoer warmte'!$G50
)</f>
        <v>0</v>
      </c>
      <c r="AP53" s="172">
        <f>IF(AP$7&lt;='Invoer warmte'!$G50,
SUM(Rekenoverzicht!$F16:'Rekenoverzicht'!AP16)/'Invoer warmte'!$G50,
SUM(INDEX($G16:$BN16,AP$7-'Invoer warmte'!$G50+1):AP16)/'Invoer warmte'!$G50
)</f>
        <v>0</v>
      </c>
      <c r="AQ53" s="172">
        <f>IF(AQ$7&lt;='Invoer warmte'!$G50,
SUM(Rekenoverzicht!$F16:'Rekenoverzicht'!AQ16)/'Invoer warmte'!$G50,
SUM(INDEX($G16:$BN16,AQ$7-'Invoer warmte'!$G50+1):AQ16)/'Invoer warmte'!$G50
)</f>
        <v>0</v>
      </c>
      <c r="AR53" s="172">
        <f>IF(AR$7&lt;='Invoer warmte'!$G50,
SUM(Rekenoverzicht!$F16:'Rekenoverzicht'!AR16)/'Invoer warmte'!$G50,
SUM(INDEX($G16:$BN16,AR$7-'Invoer warmte'!$G50+1):AR16)/'Invoer warmte'!$G50
)</f>
        <v>0</v>
      </c>
      <c r="AS53" s="172">
        <f>IF(AS$7&lt;='Invoer warmte'!$G50,
SUM(Rekenoverzicht!$F16:'Rekenoverzicht'!AS16)/'Invoer warmte'!$G50,
SUM(INDEX($G16:$BN16,AS$7-'Invoer warmte'!$G50+1):AS16)/'Invoer warmte'!$G50
)</f>
        <v>0</v>
      </c>
      <c r="AT53" s="172">
        <f>IF(AT$7&lt;='Invoer warmte'!$G50,
SUM(Rekenoverzicht!$F16:'Rekenoverzicht'!AT16)/'Invoer warmte'!$G50,
SUM(INDEX($G16:$BN16,AT$7-'Invoer warmte'!$G50+1):AT16)/'Invoer warmte'!$G50
)</f>
        <v>0</v>
      </c>
      <c r="AU53" s="172">
        <f>IF(AU$7&lt;='Invoer warmte'!$G50,
SUM(Rekenoverzicht!$F16:'Rekenoverzicht'!AU16)/'Invoer warmte'!$G50,
SUM(INDEX($G16:$BN16,AU$7-'Invoer warmte'!$G50+1):AU16)/'Invoer warmte'!$G50
)</f>
        <v>0</v>
      </c>
      <c r="AV53" s="172">
        <f>IF(AV$7&lt;='Invoer warmte'!$G50,
SUM(Rekenoverzicht!$F16:'Rekenoverzicht'!AV16)/'Invoer warmte'!$G50,
SUM(INDEX($G16:$BN16,AV$7-'Invoer warmte'!$G50+1):AV16)/'Invoer warmte'!$G50
)</f>
        <v>0</v>
      </c>
      <c r="AW53" s="172">
        <f>IF(AW$7&lt;='Invoer warmte'!$G50,
SUM(Rekenoverzicht!$F16:'Rekenoverzicht'!AW16)/'Invoer warmte'!$G50,
SUM(INDEX($G16:$BN16,AW$7-'Invoer warmte'!$G50+1):AW16)/'Invoer warmte'!$G50
)</f>
        <v>0</v>
      </c>
      <c r="AX53" s="172">
        <f>IF(AX$7&lt;='Invoer warmte'!$G50,
SUM(Rekenoverzicht!$F16:'Rekenoverzicht'!AX16)/'Invoer warmte'!$G50,
SUM(INDEX($G16:$BN16,AX$7-'Invoer warmte'!$G50+1):AX16)/'Invoer warmte'!$G50
)</f>
        <v>0</v>
      </c>
      <c r="AY53" s="172">
        <f>IF(AY$7&lt;='Invoer warmte'!$G50,
SUM(Rekenoverzicht!$F16:'Rekenoverzicht'!AY16)/'Invoer warmte'!$G50,
SUM(INDEX($G16:$BN16,AY$7-'Invoer warmte'!$G50+1):AY16)/'Invoer warmte'!$G50
)</f>
        <v>0</v>
      </c>
      <c r="AZ53" s="172">
        <f>IF(AZ$7&lt;='Invoer warmte'!$G50,
SUM(Rekenoverzicht!$F16:'Rekenoverzicht'!AZ16)/'Invoer warmte'!$G50,
SUM(INDEX($G16:$BN16,AZ$7-'Invoer warmte'!$G50+1):AZ16)/'Invoer warmte'!$G50
)</f>
        <v>0</v>
      </c>
      <c r="BA53" s="172">
        <f>IF(BA$7&lt;='Invoer warmte'!$G50,
SUM(Rekenoverzicht!$F16:'Rekenoverzicht'!BA16)/'Invoer warmte'!$G50,
SUM(INDEX($G16:$BN16,BA$7-'Invoer warmte'!$G50+1):BA16)/'Invoer warmte'!$G50
)</f>
        <v>0</v>
      </c>
      <c r="BB53" s="172">
        <f>IF(BB$7&lt;='Invoer warmte'!$G50,
SUM(Rekenoverzicht!$F16:'Rekenoverzicht'!BB16)/'Invoer warmte'!$G50,
SUM(INDEX($G16:$BN16,BB$7-'Invoer warmte'!$G50+1):BB16)/'Invoer warmte'!$G50
)</f>
        <v>0</v>
      </c>
      <c r="BC53" s="172">
        <f>IF(BC$7&lt;='Invoer warmte'!$G50,
SUM(Rekenoverzicht!$F16:'Rekenoverzicht'!BC16)/'Invoer warmte'!$G50,
SUM(INDEX($G16:$BN16,BC$7-'Invoer warmte'!$G50+1):BC16)/'Invoer warmte'!$G50
)</f>
        <v>0</v>
      </c>
      <c r="BD53" s="172">
        <f>IF(BD$7&lt;='Invoer warmte'!$G50,
SUM(Rekenoverzicht!$F16:'Rekenoverzicht'!BD16)/'Invoer warmte'!$G50,
SUM(INDEX($G16:$BN16,BD$7-'Invoer warmte'!$G50+1):BD16)/'Invoer warmte'!$G50
)</f>
        <v>0</v>
      </c>
      <c r="BE53" s="172">
        <f>IF(BE$7&lt;='Invoer warmte'!$G50,
SUM(Rekenoverzicht!$F16:'Rekenoverzicht'!BE16)/'Invoer warmte'!$G50,
SUM(INDEX($G16:$BN16,BE$7-'Invoer warmte'!$G50+1):BE16)/'Invoer warmte'!$G50
)</f>
        <v>0</v>
      </c>
      <c r="BF53" s="172">
        <f>IF(BF$7&lt;='Invoer warmte'!$G50,
SUM(Rekenoverzicht!$F16:'Rekenoverzicht'!BF16)/'Invoer warmte'!$G50,
SUM(INDEX($G16:$BN16,BF$7-'Invoer warmte'!$G50+1):BF16)/'Invoer warmte'!$G50
)</f>
        <v>0</v>
      </c>
      <c r="BG53" s="172">
        <f>IF(BG$7&lt;='Invoer warmte'!$G50,
SUM(Rekenoverzicht!$F16:'Rekenoverzicht'!BG16)/'Invoer warmte'!$G50,
SUM(INDEX($G16:$BN16,BG$7-'Invoer warmte'!$G50+1):BG16)/'Invoer warmte'!$G50
)</f>
        <v>0</v>
      </c>
      <c r="BH53" s="172">
        <f>IF(BH$7&lt;='Invoer warmte'!$G50,
SUM(Rekenoverzicht!$F16:'Rekenoverzicht'!BH16)/'Invoer warmte'!$G50,
SUM(INDEX($G16:$BN16,BH$7-'Invoer warmte'!$G50+1):BH16)/'Invoer warmte'!$G50
)</f>
        <v>0</v>
      </c>
      <c r="BI53" s="172">
        <f>IF(BI$7&lt;='Invoer warmte'!$G50,
SUM(Rekenoverzicht!$F16:'Rekenoverzicht'!BI16)/'Invoer warmte'!$G50,
SUM(INDEX($G16:$BN16,BI$7-'Invoer warmte'!$G50+1):BI16)/'Invoer warmte'!$G50
)</f>
        <v>0</v>
      </c>
      <c r="BJ53" s="172">
        <f>IF(BJ$7&lt;='Invoer warmte'!$G50,
SUM(Rekenoverzicht!$F16:'Rekenoverzicht'!BJ16)/'Invoer warmte'!$G50,
SUM(INDEX($G16:$BN16,BJ$7-'Invoer warmte'!$G50+1):BJ16)/'Invoer warmte'!$G50
)</f>
        <v>0</v>
      </c>
      <c r="BK53" s="172">
        <f>IF(BK$7&lt;='Invoer warmte'!$G50,
SUM(Rekenoverzicht!$F16:'Rekenoverzicht'!BK16)/'Invoer warmte'!$G50,
SUM(INDEX($G16:$BN16,BK$7-'Invoer warmte'!$G50+1):BK16)/'Invoer warmte'!$G50
)</f>
        <v>0</v>
      </c>
      <c r="BL53" s="172">
        <f>IF(BL$7&lt;='Invoer warmte'!$G50,
SUM(Rekenoverzicht!$F16:'Rekenoverzicht'!BL16)/'Invoer warmte'!$G50,
SUM(INDEX($G16:$BN16,BL$7-'Invoer warmte'!$G50+1):BL16)/'Invoer warmte'!$G50
)</f>
        <v>0</v>
      </c>
      <c r="BM53" s="172">
        <f>IF(BM$7&lt;='Invoer warmte'!$G50,
SUM(Rekenoverzicht!$F16:'Rekenoverzicht'!BM16)/'Invoer warmte'!$G50,
SUM(INDEX($G16:$BN16,BM$7-'Invoer warmte'!$G50+1):BM16)/'Invoer warmte'!$G50
)</f>
        <v>0</v>
      </c>
      <c r="BN53" s="172">
        <f>IF(BN$7&lt;='Invoer warmte'!$G50,
SUM(Rekenoverzicht!$F16:'Rekenoverzicht'!BN16)/'Invoer warmte'!$G50,
SUM(INDEX($G16:$BN16,BN$7-'Invoer warmte'!$G50+1):BN16)/'Invoer warmte'!$G50
)</f>
        <v>0</v>
      </c>
    </row>
    <row r="54" spans="5:66" x14ac:dyDescent="0.35">
      <c r="E54" t="s">
        <v>200</v>
      </c>
      <c r="G54" s="172">
        <f>IF(G$7&lt;='Invoer warmte'!$G51,
SUM(Rekenoverzicht!$F17:'Rekenoverzicht'!G17)/'Invoer warmte'!$G51,
SUM(INDEX($G17:$BN17,G$7-'Invoer warmte'!$G51+1):G17)/'Invoer warmte'!$G51
)</f>
        <v>0</v>
      </c>
      <c r="H54" s="172">
        <f>IF(H$7&lt;='Invoer warmte'!$G51,
SUM(Rekenoverzicht!$F17:'Rekenoverzicht'!H17)/'Invoer warmte'!$G51,
SUM(INDEX($G17:$BN17,H$7-'Invoer warmte'!$G51+1):H17)/'Invoer warmte'!$G51
)</f>
        <v>0</v>
      </c>
      <c r="I54" s="172">
        <f>IF(I$7&lt;='Invoer warmte'!$G51,
SUM(Rekenoverzicht!$F17:'Rekenoverzicht'!I17)/'Invoer warmte'!$G51,
SUM(INDEX($G17:$BN17,I$7-'Invoer warmte'!$G51+1):I17)/'Invoer warmte'!$G51
)</f>
        <v>0</v>
      </c>
      <c r="J54" s="172">
        <f>IF(J$7&lt;='Invoer warmte'!$G51,
SUM(Rekenoverzicht!$F17:'Rekenoverzicht'!J17)/'Invoer warmte'!$G51,
SUM(INDEX($G17:$BN17,J$7-'Invoer warmte'!$G51+1):J17)/'Invoer warmte'!$G51
)</f>
        <v>0</v>
      </c>
      <c r="K54" s="172">
        <f>IF(K$7&lt;='Invoer warmte'!$G51,
SUM(Rekenoverzicht!$F17:'Rekenoverzicht'!K17)/'Invoer warmte'!$G51,
SUM(INDEX($G17:$BN17,K$7-'Invoer warmte'!$G51+1):K17)/'Invoer warmte'!$G51
)</f>
        <v>0</v>
      </c>
      <c r="L54" s="172">
        <f>IF(L$7&lt;='Invoer warmte'!$G51,
SUM(Rekenoverzicht!$F17:'Rekenoverzicht'!L17)/'Invoer warmte'!$G51,
SUM(INDEX($G17:$BN17,L$7-'Invoer warmte'!$G51+1):L17)/'Invoer warmte'!$G51
)</f>
        <v>0</v>
      </c>
      <c r="M54" s="172">
        <f>IF(M$7&lt;='Invoer warmte'!$G51,
SUM(Rekenoverzicht!$F17:'Rekenoverzicht'!M17)/'Invoer warmte'!$G51,
SUM(INDEX($G17:$BN17,M$7-'Invoer warmte'!$G51+1):M17)/'Invoer warmte'!$G51
)</f>
        <v>0</v>
      </c>
      <c r="N54" s="172">
        <f>IF(N$7&lt;='Invoer warmte'!$G51,
SUM(Rekenoverzicht!$F17:'Rekenoverzicht'!N17)/'Invoer warmte'!$G51,
SUM(INDEX($G17:$BN17,N$7-'Invoer warmte'!$G51+1):N17)/'Invoer warmte'!$G51
)</f>
        <v>0</v>
      </c>
      <c r="O54" s="172">
        <f>IF(O$7&lt;='Invoer warmte'!$G51,
SUM(Rekenoverzicht!$F17:'Rekenoverzicht'!O17)/'Invoer warmte'!$G51,
SUM(INDEX($G17:$BN17,O$7-'Invoer warmte'!$G51+1):O17)/'Invoer warmte'!$G51
)</f>
        <v>0</v>
      </c>
      <c r="P54" s="172">
        <f>IF(P$7&lt;='Invoer warmte'!$G51,
SUM(Rekenoverzicht!$F17:'Rekenoverzicht'!P17)/'Invoer warmte'!$G51,
SUM(INDEX($G17:$BN17,P$7-'Invoer warmte'!$G51+1):P17)/'Invoer warmte'!$G51
)</f>
        <v>0</v>
      </c>
      <c r="Q54" s="172">
        <f>IF(Q$7&lt;='Invoer warmte'!$G51,
SUM(Rekenoverzicht!$F17:'Rekenoverzicht'!Q17)/'Invoer warmte'!$G51,
SUM(INDEX($G17:$BN17,Q$7-'Invoer warmte'!$G51+1):Q17)/'Invoer warmte'!$G51
)</f>
        <v>0</v>
      </c>
      <c r="R54" s="172">
        <f>IF(R$7&lt;='Invoer warmte'!$G51,
SUM(Rekenoverzicht!$F17:'Rekenoverzicht'!R17)/'Invoer warmte'!$G51,
SUM(INDEX($G17:$BN17,R$7-'Invoer warmte'!$G51+1):R17)/'Invoer warmte'!$G51
)</f>
        <v>0</v>
      </c>
      <c r="S54" s="172">
        <f>IF(S$7&lt;='Invoer warmte'!$G51,
SUM(Rekenoverzicht!$F17:'Rekenoverzicht'!S17)/'Invoer warmte'!$G51,
SUM(INDEX($G17:$BN17,S$7-'Invoer warmte'!$G51+1):S17)/'Invoer warmte'!$G51
)</f>
        <v>0</v>
      </c>
      <c r="T54" s="172">
        <f>IF(T$7&lt;='Invoer warmte'!$G51,
SUM(Rekenoverzicht!$F17:'Rekenoverzicht'!T17)/'Invoer warmte'!$G51,
SUM(INDEX($G17:$BN17,T$7-'Invoer warmte'!$G51+1):T17)/'Invoer warmte'!$G51
)</f>
        <v>0</v>
      </c>
      <c r="U54" s="172">
        <f>IF(U$7&lt;='Invoer warmte'!$G51,
SUM(Rekenoverzicht!$F17:'Rekenoverzicht'!U17)/'Invoer warmte'!$G51,
SUM(INDEX($G17:$BN17,U$7-'Invoer warmte'!$G51+1):U17)/'Invoer warmte'!$G51
)</f>
        <v>0</v>
      </c>
      <c r="V54" s="172">
        <f>IF(V$7&lt;='Invoer warmte'!$G51,
SUM(Rekenoverzicht!$F17:'Rekenoverzicht'!V17)/'Invoer warmte'!$G51,
SUM(INDEX($G17:$BN17,V$7-'Invoer warmte'!$G51+1):V17)/'Invoer warmte'!$G51
)</f>
        <v>0</v>
      </c>
      <c r="W54" s="172">
        <f>IF(W$7&lt;='Invoer warmte'!$G51,
SUM(Rekenoverzicht!$F17:'Rekenoverzicht'!W17)/'Invoer warmte'!$G51,
SUM(INDEX($G17:$BN17,W$7-'Invoer warmte'!$G51+1):W17)/'Invoer warmte'!$G51
)</f>
        <v>0</v>
      </c>
      <c r="X54" s="172">
        <f>IF(X$7&lt;='Invoer warmte'!$G51,
SUM(Rekenoverzicht!$F17:'Rekenoverzicht'!X17)/'Invoer warmte'!$G51,
SUM(INDEX($G17:$BN17,X$7-'Invoer warmte'!$G51+1):X17)/'Invoer warmte'!$G51
)</f>
        <v>0</v>
      </c>
      <c r="Y54" s="172">
        <f>IF(Y$7&lt;='Invoer warmte'!$G51,
SUM(Rekenoverzicht!$F17:'Rekenoverzicht'!Y17)/'Invoer warmte'!$G51,
SUM(INDEX($G17:$BN17,Y$7-'Invoer warmte'!$G51+1):Y17)/'Invoer warmte'!$G51
)</f>
        <v>0</v>
      </c>
      <c r="Z54" s="172">
        <f>IF(Z$7&lt;='Invoer warmte'!$G51,
SUM(Rekenoverzicht!$F17:'Rekenoverzicht'!Z17)/'Invoer warmte'!$G51,
SUM(INDEX($G17:$BN17,Z$7-'Invoer warmte'!$G51+1):Z17)/'Invoer warmte'!$G51
)</f>
        <v>0</v>
      </c>
      <c r="AA54" s="172">
        <f>IF(AA$7&lt;='Invoer warmte'!$G51,
SUM(Rekenoverzicht!$F17:'Rekenoverzicht'!AA17)/'Invoer warmte'!$G51,
SUM(INDEX($G17:$BN17,AA$7-'Invoer warmte'!$G51+1):AA17)/'Invoer warmte'!$G51
)</f>
        <v>0</v>
      </c>
      <c r="AB54" s="172">
        <f>IF(AB$7&lt;='Invoer warmte'!$G51,
SUM(Rekenoverzicht!$F17:'Rekenoverzicht'!AB17)/'Invoer warmte'!$G51,
SUM(INDEX($G17:$BN17,AB$7-'Invoer warmte'!$G51+1):AB17)/'Invoer warmte'!$G51
)</f>
        <v>0</v>
      </c>
      <c r="AC54" s="172">
        <f>IF(AC$7&lt;='Invoer warmte'!$G51,
SUM(Rekenoverzicht!$F17:'Rekenoverzicht'!AC17)/'Invoer warmte'!$G51,
SUM(INDEX($G17:$BN17,AC$7-'Invoer warmte'!$G51+1):AC17)/'Invoer warmte'!$G51
)</f>
        <v>0</v>
      </c>
      <c r="AD54" s="172">
        <f>IF(AD$7&lt;='Invoer warmte'!$G51,
SUM(Rekenoverzicht!$F17:'Rekenoverzicht'!AD17)/'Invoer warmte'!$G51,
SUM(INDEX($G17:$BN17,AD$7-'Invoer warmte'!$G51+1):AD17)/'Invoer warmte'!$G51
)</f>
        <v>0</v>
      </c>
      <c r="AE54" s="172">
        <f>IF(AE$7&lt;='Invoer warmte'!$G51,
SUM(Rekenoverzicht!$F17:'Rekenoverzicht'!AE17)/'Invoer warmte'!$G51,
SUM(INDEX($G17:$BN17,AE$7-'Invoer warmte'!$G51+1):AE17)/'Invoer warmte'!$G51
)</f>
        <v>0</v>
      </c>
      <c r="AF54" s="172">
        <f>IF(AF$7&lt;='Invoer warmte'!$G51,
SUM(Rekenoverzicht!$F17:'Rekenoverzicht'!AF17)/'Invoer warmte'!$G51,
SUM(INDEX($G17:$BN17,AF$7-'Invoer warmte'!$G51+1):AF17)/'Invoer warmte'!$G51
)</f>
        <v>0</v>
      </c>
      <c r="AG54" s="172">
        <f>IF(AG$7&lt;='Invoer warmte'!$G51,
SUM(Rekenoverzicht!$F17:'Rekenoverzicht'!AG17)/'Invoer warmte'!$G51,
SUM(INDEX($G17:$BN17,AG$7-'Invoer warmte'!$G51+1):AG17)/'Invoer warmte'!$G51
)</f>
        <v>0</v>
      </c>
      <c r="AH54" s="172">
        <f>IF(AH$7&lt;='Invoer warmte'!$G51,
SUM(Rekenoverzicht!$F17:'Rekenoverzicht'!AH17)/'Invoer warmte'!$G51,
SUM(INDEX($G17:$BN17,AH$7-'Invoer warmte'!$G51+1):AH17)/'Invoer warmte'!$G51
)</f>
        <v>0</v>
      </c>
      <c r="AI54" s="172">
        <f>IF(AI$7&lt;='Invoer warmte'!$G51,
SUM(Rekenoverzicht!$F17:'Rekenoverzicht'!AI17)/'Invoer warmte'!$G51,
SUM(INDEX($G17:$BN17,AI$7-'Invoer warmte'!$G51+1):AI17)/'Invoer warmte'!$G51
)</f>
        <v>0</v>
      </c>
      <c r="AJ54" s="172">
        <f>IF(AJ$7&lt;='Invoer warmte'!$G51,
SUM(Rekenoverzicht!$F17:'Rekenoverzicht'!AJ17)/'Invoer warmte'!$G51,
SUM(INDEX($G17:$BN17,AJ$7-'Invoer warmte'!$G51+1):AJ17)/'Invoer warmte'!$G51
)</f>
        <v>0</v>
      </c>
      <c r="AK54" s="172">
        <f>IF(AK$7&lt;='Invoer warmte'!$G51,
SUM(Rekenoverzicht!$F17:'Rekenoverzicht'!AK17)/'Invoer warmte'!$G51,
SUM(INDEX($G17:$BN17,AK$7-'Invoer warmte'!$G51+1):AK17)/'Invoer warmte'!$G51
)</f>
        <v>0</v>
      </c>
      <c r="AL54" s="172">
        <f>IF(AL$7&lt;='Invoer warmte'!$G51,
SUM(Rekenoverzicht!$F17:'Rekenoverzicht'!AL17)/'Invoer warmte'!$G51,
SUM(INDEX($G17:$BN17,AL$7-'Invoer warmte'!$G51+1):AL17)/'Invoer warmte'!$G51
)</f>
        <v>0</v>
      </c>
      <c r="AM54" s="172">
        <f>IF(AM$7&lt;='Invoer warmte'!$G51,
SUM(Rekenoverzicht!$F17:'Rekenoverzicht'!AM17)/'Invoer warmte'!$G51,
SUM(INDEX($G17:$BN17,AM$7-'Invoer warmte'!$G51+1):AM17)/'Invoer warmte'!$G51
)</f>
        <v>0</v>
      </c>
      <c r="AN54" s="172">
        <f>IF(AN$7&lt;='Invoer warmte'!$G51,
SUM(Rekenoverzicht!$F17:'Rekenoverzicht'!AN17)/'Invoer warmte'!$G51,
SUM(INDEX($G17:$BN17,AN$7-'Invoer warmte'!$G51+1):AN17)/'Invoer warmte'!$G51
)</f>
        <v>0</v>
      </c>
      <c r="AO54" s="172">
        <f>IF(AO$7&lt;='Invoer warmte'!$G51,
SUM(Rekenoverzicht!$F17:'Rekenoverzicht'!AO17)/'Invoer warmte'!$G51,
SUM(INDEX($G17:$BN17,AO$7-'Invoer warmte'!$G51+1):AO17)/'Invoer warmte'!$G51
)</f>
        <v>0</v>
      </c>
      <c r="AP54" s="172">
        <f>IF(AP$7&lt;='Invoer warmte'!$G51,
SUM(Rekenoverzicht!$F17:'Rekenoverzicht'!AP17)/'Invoer warmte'!$G51,
SUM(INDEX($G17:$BN17,AP$7-'Invoer warmte'!$G51+1):AP17)/'Invoer warmte'!$G51
)</f>
        <v>0</v>
      </c>
      <c r="AQ54" s="172">
        <f>IF(AQ$7&lt;='Invoer warmte'!$G51,
SUM(Rekenoverzicht!$F17:'Rekenoverzicht'!AQ17)/'Invoer warmte'!$G51,
SUM(INDEX($G17:$BN17,AQ$7-'Invoer warmte'!$G51+1):AQ17)/'Invoer warmte'!$G51
)</f>
        <v>0</v>
      </c>
      <c r="AR54" s="172">
        <f>IF(AR$7&lt;='Invoer warmte'!$G51,
SUM(Rekenoverzicht!$F17:'Rekenoverzicht'!AR17)/'Invoer warmte'!$G51,
SUM(INDEX($G17:$BN17,AR$7-'Invoer warmte'!$G51+1):AR17)/'Invoer warmte'!$G51
)</f>
        <v>0</v>
      </c>
      <c r="AS54" s="172">
        <f>IF(AS$7&lt;='Invoer warmte'!$G51,
SUM(Rekenoverzicht!$F17:'Rekenoverzicht'!AS17)/'Invoer warmte'!$G51,
SUM(INDEX($G17:$BN17,AS$7-'Invoer warmte'!$G51+1):AS17)/'Invoer warmte'!$G51
)</f>
        <v>0</v>
      </c>
      <c r="AT54" s="172">
        <f>IF(AT$7&lt;='Invoer warmte'!$G51,
SUM(Rekenoverzicht!$F17:'Rekenoverzicht'!AT17)/'Invoer warmte'!$G51,
SUM(INDEX($G17:$BN17,AT$7-'Invoer warmte'!$G51+1):AT17)/'Invoer warmte'!$G51
)</f>
        <v>0</v>
      </c>
      <c r="AU54" s="172">
        <f>IF(AU$7&lt;='Invoer warmte'!$G51,
SUM(Rekenoverzicht!$F17:'Rekenoverzicht'!AU17)/'Invoer warmte'!$G51,
SUM(INDEX($G17:$BN17,AU$7-'Invoer warmte'!$G51+1):AU17)/'Invoer warmte'!$G51
)</f>
        <v>0</v>
      </c>
      <c r="AV54" s="172">
        <f>IF(AV$7&lt;='Invoer warmte'!$G51,
SUM(Rekenoverzicht!$F17:'Rekenoverzicht'!AV17)/'Invoer warmte'!$G51,
SUM(INDEX($G17:$BN17,AV$7-'Invoer warmte'!$G51+1):AV17)/'Invoer warmte'!$G51
)</f>
        <v>0</v>
      </c>
      <c r="AW54" s="172">
        <f>IF(AW$7&lt;='Invoer warmte'!$G51,
SUM(Rekenoverzicht!$F17:'Rekenoverzicht'!AW17)/'Invoer warmte'!$G51,
SUM(INDEX($G17:$BN17,AW$7-'Invoer warmte'!$G51+1):AW17)/'Invoer warmte'!$G51
)</f>
        <v>0</v>
      </c>
      <c r="AX54" s="172">
        <f>IF(AX$7&lt;='Invoer warmte'!$G51,
SUM(Rekenoverzicht!$F17:'Rekenoverzicht'!AX17)/'Invoer warmte'!$G51,
SUM(INDEX($G17:$BN17,AX$7-'Invoer warmte'!$G51+1):AX17)/'Invoer warmte'!$G51
)</f>
        <v>0</v>
      </c>
      <c r="AY54" s="172">
        <f>IF(AY$7&lt;='Invoer warmte'!$G51,
SUM(Rekenoverzicht!$F17:'Rekenoverzicht'!AY17)/'Invoer warmte'!$G51,
SUM(INDEX($G17:$BN17,AY$7-'Invoer warmte'!$G51+1):AY17)/'Invoer warmte'!$G51
)</f>
        <v>0</v>
      </c>
      <c r="AZ54" s="172">
        <f>IF(AZ$7&lt;='Invoer warmte'!$G51,
SUM(Rekenoverzicht!$F17:'Rekenoverzicht'!AZ17)/'Invoer warmte'!$G51,
SUM(INDEX($G17:$BN17,AZ$7-'Invoer warmte'!$G51+1):AZ17)/'Invoer warmte'!$G51
)</f>
        <v>0</v>
      </c>
      <c r="BA54" s="172">
        <f>IF(BA$7&lt;='Invoer warmte'!$G51,
SUM(Rekenoverzicht!$F17:'Rekenoverzicht'!BA17)/'Invoer warmte'!$G51,
SUM(INDEX($G17:$BN17,BA$7-'Invoer warmte'!$G51+1):BA17)/'Invoer warmte'!$G51
)</f>
        <v>0</v>
      </c>
      <c r="BB54" s="172">
        <f>IF(BB$7&lt;='Invoer warmte'!$G51,
SUM(Rekenoverzicht!$F17:'Rekenoverzicht'!BB17)/'Invoer warmte'!$G51,
SUM(INDEX($G17:$BN17,BB$7-'Invoer warmte'!$G51+1):BB17)/'Invoer warmte'!$G51
)</f>
        <v>0</v>
      </c>
      <c r="BC54" s="172">
        <f>IF(BC$7&lt;='Invoer warmte'!$G51,
SUM(Rekenoverzicht!$F17:'Rekenoverzicht'!BC17)/'Invoer warmte'!$G51,
SUM(INDEX($G17:$BN17,BC$7-'Invoer warmte'!$G51+1):BC17)/'Invoer warmte'!$G51
)</f>
        <v>0</v>
      </c>
      <c r="BD54" s="172">
        <f>IF(BD$7&lt;='Invoer warmte'!$G51,
SUM(Rekenoverzicht!$F17:'Rekenoverzicht'!BD17)/'Invoer warmte'!$G51,
SUM(INDEX($G17:$BN17,BD$7-'Invoer warmte'!$G51+1):BD17)/'Invoer warmte'!$G51
)</f>
        <v>0</v>
      </c>
      <c r="BE54" s="172">
        <f>IF(BE$7&lt;='Invoer warmte'!$G51,
SUM(Rekenoverzicht!$F17:'Rekenoverzicht'!BE17)/'Invoer warmte'!$G51,
SUM(INDEX($G17:$BN17,BE$7-'Invoer warmte'!$G51+1):BE17)/'Invoer warmte'!$G51
)</f>
        <v>0</v>
      </c>
      <c r="BF54" s="172">
        <f>IF(BF$7&lt;='Invoer warmte'!$G51,
SUM(Rekenoverzicht!$F17:'Rekenoverzicht'!BF17)/'Invoer warmte'!$G51,
SUM(INDEX($G17:$BN17,BF$7-'Invoer warmte'!$G51+1):BF17)/'Invoer warmte'!$G51
)</f>
        <v>0</v>
      </c>
      <c r="BG54" s="172">
        <f>IF(BG$7&lt;='Invoer warmte'!$G51,
SUM(Rekenoverzicht!$F17:'Rekenoverzicht'!BG17)/'Invoer warmte'!$G51,
SUM(INDEX($G17:$BN17,BG$7-'Invoer warmte'!$G51+1):BG17)/'Invoer warmte'!$G51
)</f>
        <v>0</v>
      </c>
      <c r="BH54" s="172">
        <f>IF(BH$7&lt;='Invoer warmte'!$G51,
SUM(Rekenoverzicht!$F17:'Rekenoverzicht'!BH17)/'Invoer warmte'!$G51,
SUM(INDEX($G17:$BN17,BH$7-'Invoer warmte'!$G51+1):BH17)/'Invoer warmte'!$G51
)</f>
        <v>0</v>
      </c>
      <c r="BI54" s="172">
        <f>IF(BI$7&lt;='Invoer warmte'!$G51,
SUM(Rekenoverzicht!$F17:'Rekenoverzicht'!BI17)/'Invoer warmte'!$G51,
SUM(INDEX($G17:$BN17,BI$7-'Invoer warmte'!$G51+1):BI17)/'Invoer warmte'!$G51
)</f>
        <v>0</v>
      </c>
      <c r="BJ54" s="172">
        <f>IF(BJ$7&lt;='Invoer warmte'!$G51,
SUM(Rekenoverzicht!$F17:'Rekenoverzicht'!BJ17)/'Invoer warmte'!$G51,
SUM(INDEX($G17:$BN17,BJ$7-'Invoer warmte'!$G51+1):BJ17)/'Invoer warmte'!$G51
)</f>
        <v>0</v>
      </c>
      <c r="BK54" s="172">
        <f>IF(BK$7&lt;='Invoer warmte'!$G51,
SUM(Rekenoverzicht!$F17:'Rekenoverzicht'!BK17)/'Invoer warmte'!$G51,
SUM(INDEX($G17:$BN17,BK$7-'Invoer warmte'!$G51+1):BK17)/'Invoer warmte'!$G51
)</f>
        <v>0</v>
      </c>
      <c r="BL54" s="172">
        <f>IF(BL$7&lt;='Invoer warmte'!$G51,
SUM(Rekenoverzicht!$F17:'Rekenoverzicht'!BL17)/'Invoer warmte'!$G51,
SUM(INDEX($G17:$BN17,BL$7-'Invoer warmte'!$G51+1):BL17)/'Invoer warmte'!$G51
)</f>
        <v>0</v>
      </c>
      <c r="BM54" s="172">
        <f>IF(BM$7&lt;='Invoer warmte'!$G51,
SUM(Rekenoverzicht!$F17:'Rekenoverzicht'!BM17)/'Invoer warmte'!$G51,
SUM(INDEX($G17:$BN17,BM$7-'Invoer warmte'!$G51+1):BM17)/'Invoer warmte'!$G51
)</f>
        <v>0</v>
      </c>
      <c r="BN54" s="172">
        <f>IF(BN$7&lt;='Invoer warmte'!$G51,
SUM(Rekenoverzicht!$F17:'Rekenoverzicht'!BN17)/'Invoer warmte'!$G51,
SUM(INDEX($G17:$BN17,BN$7-'Invoer warmte'!$G51+1):BN17)/'Invoer warmte'!$G51
)</f>
        <v>0</v>
      </c>
    </row>
    <row r="55" spans="5:66" x14ac:dyDescent="0.35">
      <c r="E55" t="s">
        <v>201</v>
      </c>
      <c r="G55" s="172">
        <f>IF(G$7&lt;='Invoer warmte'!$G52,
SUM(Rekenoverzicht!$F18:'Rekenoverzicht'!G18)/'Invoer warmte'!$G52,
SUM(INDEX($G18:$BN18,G$7-'Invoer warmte'!$G52+1):G18)/'Invoer warmte'!$G52
)</f>
        <v>0</v>
      </c>
      <c r="H55" s="172">
        <f>IF(H$7&lt;='Invoer warmte'!$G52,
SUM(Rekenoverzicht!$F18:'Rekenoverzicht'!H18)/'Invoer warmte'!$G52,
SUM(INDEX($G18:$BN18,H$7-'Invoer warmte'!$G52+1):H18)/'Invoer warmte'!$G52
)</f>
        <v>0</v>
      </c>
      <c r="I55" s="172">
        <f>IF(I$7&lt;='Invoer warmte'!$G52,
SUM(Rekenoverzicht!$F18:'Rekenoverzicht'!I18)/'Invoer warmte'!$G52,
SUM(INDEX($G18:$BN18,I$7-'Invoer warmte'!$G52+1):I18)/'Invoer warmte'!$G52
)</f>
        <v>0</v>
      </c>
      <c r="J55" s="172">
        <f>IF(J$7&lt;='Invoer warmte'!$G52,
SUM(Rekenoverzicht!$F18:'Rekenoverzicht'!J18)/'Invoer warmte'!$G52,
SUM(INDEX($G18:$BN18,J$7-'Invoer warmte'!$G52+1):J18)/'Invoer warmte'!$G52
)</f>
        <v>0</v>
      </c>
      <c r="K55" s="172">
        <f>IF(K$7&lt;='Invoer warmte'!$G52,
SUM(Rekenoverzicht!$F18:'Rekenoverzicht'!K18)/'Invoer warmte'!$G52,
SUM(INDEX($G18:$BN18,K$7-'Invoer warmte'!$G52+1):K18)/'Invoer warmte'!$G52
)</f>
        <v>0</v>
      </c>
      <c r="L55" s="172">
        <f>IF(L$7&lt;='Invoer warmte'!$G52,
SUM(Rekenoverzicht!$F18:'Rekenoverzicht'!L18)/'Invoer warmte'!$G52,
SUM(INDEX($G18:$BN18,L$7-'Invoer warmte'!$G52+1):L18)/'Invoer warmte'!$G52
)</f>
        <v>0</v>
      </c>
      <c r="M55" s="172">
        <f>IF(M$7&lt;='Invoer warmte'!$G52,
SUM(Rekenoverzicht!$F18:'Rekenoverzicht'!M18)/'Invoer warmte'!$G52,
SUM(INDEX($G18:$BN18,M$7-'Invoer warmte'!$G52+1):M18)/'Invoer warmte'!$G52
)</f>
        <v>0</v>
      </c>
      <c r="N55" s="172">
        <f>IF(N$7&lt;='Invoer warmte'!$G52,
SUM(Rekenoverzicht!$F18:'Rekenoverzicht'!N18)/'Invoer warmte'!$G52,
SUM(INDEX($G18:$BN18,N$7-'Invoer warmte'!$G52+1):N18)/'Invoer warmte'!$G52
)</f>
        <v>0</v>
      </c>
      <c r="O55" s="172">
        <f>IF(O$7&lt;='Invoer warmte'!$G52,
SUM(Rekenoverzicht!$F18:'Rekenoverzicht'!O18)/'Invoer warmte'!$G52,
SUM(INDEX($G18:$BN18,O$7-'Invoer warmte'!$G52+1):O18)/'Invoer warmte'!$G52
)</f>
        <v>0</v>
      </c>
      <c r="P55" s="172">
        <f>IF(P$7&lt;='Invoer warmte'!$G52,
SUM(Rekenoverzicht!$F18:'Rekenoverzicht'!P18)/'Invoer warmte'!$G52,
SUM(INDEX($G18:$BN18,P$7-'Invoer warmte'!$G52+1):P18)/'Invoer warmte'!$G52
)</f>
        <v>0</v>
      </c>
      <c r="Q55" s="172">
        <f>IF(Q$7&lt;='Invoer warmte'!$G52,
SUM(Rekenoverzicht!$F18:'Rekenoverzicht'!Q18)/'Invoer warmte'!$G52,
SUM(INDEX($G18:$BN18,Q$7-'Invoer warmte'!$G52+1):Q18)/'Invoer warmte'!$G52
)</f>
        <v>0</v>
      </c>
      <c r="R55" s="172">
        <f>IF(R$7&lt;='Invoer warmte'!$G52,
SUM(Rekenoverzicht!$F18:'Rekenoverzicht'!R18)/'Invoer warmte'!$G52,
SUM(INDEX($G18:$BN18,R$7-'Invoer warmte'!$G52+1):R18)/'Invoer warmte'!$G52
)</f>
        <v>0</v>
      </c>
      <c r="S55" s="172">
        <f>IF(S$7&lt;='Invoer warmte'!$G52,
SUM(Rekenoverzicht!$F18:'Rekenoverzicht'!S18)/'Invoer warmte'!$G52,
SUM(INDEX($G18:$BN18,S$7-'Invoer warmte'!$G52+1):S18)/'Invoer warmte'!$G52
)</f>
        <v>0</v>
      </c>
      <c r="T55" s="172">
        <f>IF(T$7&lt;='Invoer warmte'!$G52,
SUM(Rekenoverzicht!$F18:'Rekenoverzicht'!T18)/'Invoer warmte'!$G52,
SUM(INDEX($G18:$BN18,T$7-'Invoer warmte'!$G52+1):T18)/'Invoer warmte'!$G52
)</f>
        <v>0</v>
      </c>
      <c r="U55" s="172">
        <f>IF(U$7&lt;='Invoer warmte'!$G52,
SUM(Rekenoverzicht!$F18:'Rekenoverzicht'!U18)/'Invoer warmte'!$G52,
SUM(INDEX($G18:$BN18,U$7-'Invoer warmte'!$G52+1):U18)/'Invoer warmte'!$G52
)</f>
        <v>0</v>
      </c>
      <c r="V55" s="172">
        <f>IF(V$7&lt;='Invoer warmte'!$G52,
SUM(Rekenoverzicht!$F18:'Rekenoverzicht'!V18)/'Invoer warmte'!$G52,
SUM(INDEX($G18:$BN18,V$7-'Invoer warmte'!$G52+1):V18)/'Invoer warmte'!$G52
)</f>
        <v>0</v>
      </c>
      <c r="W55" s="172">
        <f>IF(W$7&lt;='Invoer warmte'!$G52,
SUM(Rekenoverzicht!$F18:'Rekenoverzicht'!W18)/'Invoer warmte'!$G52,
SUM(INDEX($G18:$BN18,W$7-'Invoer warmte'!$G52+1):W18)/'Invoer warmte'!$G52
)</f>
        <v>0</v>
      </c>
      <c r="X55" s="172">
        <f>IF(X$7&lt;='Invoer warmte'!$G52,
SUM(Rekenoverzicht!$F18:'Rekenoverzicht'!X18)/'Invoer warmte'!$G52,
SUM(INDEX($G18:$BN18,X$7-'Invoer warmte'!$G52+1):X18)/'Invoer warmte'!$G52
)</f>
        <v>0</v>
      </c>
      <c r="Y55" s="172">
        <f>IF(Y$7&lt;='Invoer warmte'!$G52,
SUM(Rekenoverzicht!$F18:'Rekenoverzicht'!Y18)/'Invoer warmte'!$G52,
SUM(INDEX($G18:$BN18,Y$7-'Invoer warmte'!$G52+1):Y18)/'Invoer warmte'!$G52
)</f>
        <v>0</v>
      </c>
      <c r="Z55" s="172">
        <f>IF(Z$7&lt;='Invoer warmte'!$G52,
SUM(Rekenoverzicht!$F18:'Rekenoverzicht'!Z18)/'Invoer warmte'!$G52,
SUM(INDEX($G18:$BN18,Z$7-'Invoer warmte'!$G52+1):Z18)/'Invoer warmte'!$G52
)</f>
        <v>0</v>
      </c>
      <c r="AA55" s="172">
        <f>IF(AA$7&lt;='Invoer warmte'!$G52,
SUM(Rekenoverzicht!$F18:'Rekenoverzicht'!AA18)/'Invoer warmte'!$G52,
SUM(INDEX($G18:$BN18,AA$7-'Invoer warmte'!$G52+1):AA18)/'Invoer warmte'!$G52
)</f>
        <v>0</v>
      </c>
      <c r="AB55" s="172">
        <f>IF(AB$7&lt;='Invoer warmte'!$G52,
SUM(Rekenoverzicht!$F18:'Rekenoverzicht'!AB18)/'Invoer warmte'!$G52,
SUM(INDEX($G18:$BN18,AB$7-'Invoer warmte'!$G52+1):AB18)/'Invoer warmte'!$G52
)</f>
        <v>0</v>
      </c>
      <c r="AC55" s="172">
        <f>IF(AC$7&lt;='Invoer warmte'!$G52,
SUM(Rekenoverzicht!$F18:'Rekenoverzicht'!AC18)/'Invoer warmte'!$G52,
SUM(INDEX($G18:$BN18,AC$7-'Invoer warmte'!$G52+1):AC18)/'Invoer warmte'!$G52
)</f>
        <v>0</v>
      </c>
      <c r="AD55" s="172">
        <f>IF(AD$7&lt;='Invoer warmte'!$G52,
SUM(Rekenoverzicht!$F18:'Rekenoverzicht'!AD18)/'Invoer warmte'!$G52,
SUM(INDEX($G18:$BN18,AD$7-'Invoer warmte'!$G52+1):AD18)/'Invoer warmte'!$G52
)</f>
        <v>0</v>
      </c>
      <c r="AE55" s="172">
        <f>IF(AE$7&lt;='Invoer warmte'!$G52,
SUM(Rekenoverzicht!$F18:'Rekenoverzicht'!AE18)/'Invoer warmte'!$G52,
SUM(INDEX($G18:$BN18,AE$7-'Invoer warmte'!$G52+1):AE18)/'Invoer warmte'!$G52
)</f>
        <v>0</v>
      </c>
      <c r="AF55" s="172">
        <f>IF(AF$7&lt;='Invoer warmte'!$G52,
SUM(Rekenoverzicht!$F18:'Rekenoverzicht'!AF18)/'Invoer warmte'!$G52,
SUM(INDEX($G18:$BN18,AF$7-'Invoer warmte'!$G52+1):AF18)/'Invoer warmte'!$G52
)</f>
        <v>0</v>
      </c>
      <c r="AG55" s="172">
        <f>IF(AG$7&lt;='Invoer warmte'!$G52,
SUM(Rekenoverzicht!$F18:'Rekenoverzicht'!AG18)/'Invoer warmte'!$G52,
SUM(INDEX($G18:$BN18,AG$7-'Invoer warmte'!$G52+1):AG18)/'Invoer warmte'!$G52
)</f>
        <v>0</v>
      </c>
      <c r="AH55" s="172">
        <f>IF(AH$7&lt;='Invoer warmte'!$G52,
SUM(Rekenoverzicht!$F18:'Rekenoverzicht'!AH18)/'Invoer warmte'!$G52,
SUM(INDEX($G18:$BN18,AH$7-'Invoer warmte'!$G52+1):AH18)/'Invoer warmte'!$G52
)</f>
        <v>0</v>
      </c>
      <c r="AI55" s="172">
        <f>IF(AI$7&lt;='Invoer warmte'!$G52,
SUM(Rekenoverzicht!$F18:'Rekenoverzicht'!AI18)/'Invoer warmte'!$G52,
SUM(INDEX($G18:$BN18,AI$7-'Invoer warmte'!$G52+1):AI18)/'Invoer warmte'!$G52
)</f>
        <v>0</v>
      </c>
      <c r="AJ55" s="172">
        <f>IF(AJ$7&lt;='Invoer warmte'!$G52,
SUM(Rekenoverzicht!$F18:'Rekenoverzicht'!AJ18)/'Invoer warmte'!$G52,
SUM(INDEX($G18:$BN18,AJ$7-'Invoer warmte'!$G52+1):AJ18)/'Invoer warmte'!$G52
)</f>
        <v>0</v>
      </c>
      <c r="AK55" s="172">
        <f>IF(AK$7&lt;='Invoer warmte'!$G52,
SUM(Rekenoverzicht!$F18:'Rekenoverzicht'!AK18)/'Invoer warmte'!$G52,
SUM(INDEX($G18:$BN18,AK$7-'Invoer warmte'!$G52+1):AK18)/'Invoer warmte'!$G52
)</f>
        <v>0</v>
      </c>
      <c r="AL55" s="172">
        <f>IF(AL$7&lt;='Invoer warmte'!$G52,
SUM(Rekenoverzicht!$F18:'Rekenoverzicht'!AL18)/'Invoer warmte'!$G52,
SUM(INDEX($G18:$BN18,AL$7-'Invoer warmte'!$G52+1):AL18)/'Invoer warmte'!$G52
)</f>
        <v>0</v>
      </c>
      <c r="AM55" s="172">
        <f>IF(AM$7&lt;='Invoer warmte'!$G52,
SUM(Rekenoverzicht!$F18:'Rekenoverzicht'!AM18)/'Invoer warmte'!$G52,
SUM(INDEX($G18:$BN18,AM$7-'Invoer warmte'!$G52+1):AM18)/'Invoer warmte'!$G52
)</f>
        <v>0</v>
      </c>
      <c r="AN55" s="172">
        <f>IF(AN$7&lt;='Invoer warmte'!$G52,
SUM(Rekenoverzicht!$F18:'Rekenoverzicht'!AN18)/'Invoer warmte'!$G52,
SUM(INDEX($G18:$BN18,AN$7-'Invoer warmte'!$G52+1):AN18)/'Invoer warmte'!$G52
)</f>
        <v>0</v>
      </c>
      <c r="AO55" s="172">
        <f>IF(AO$7&lt;='Invoer warmte'!$G52,
SUM(Rekenoverzicht!$F18:'Rekenoverzicht'!AO18)/'Invoer warmte'!$G52,
SUM(INDEX($G18:$BN18,AO$7-'Invoer warmte'!$G52+1):AO18)/'Invoer warmte'!$G52
)</f>
        <v>0</v>
      </c>
      <c r="AP55" s="172">
        <f>IF(AP$7&lt;='Invoer warmte'!$G52,
SUM(Rekenoverzicht!$F18:'Rekenoverzicht'!AP18)/'Invoer warmte'!$G52,
SUM(INDEX($G18:$BN18,AP$7-'Invoer warmte'!$G52+1):AP18)/'Invoer warmte'!$G52
)</f>
        <v>0</v>
      </c>
      <c r="AQ55" s="172">
        <f>IF(AQ$7&lt;='Invoer warmte'!$G52,
SUM(Rekenoverzicht!$F18:'Rekenoverzicht'!AQ18)/'Invoer warmte'!$G52,
SUM(INDEX($G18:$BN18,AQ$7-'Invoer warmte'!$G52+1):AQ18)/'Invoer warmte'!$G52
)</f>
        <v>0</v>
      </c>
      <c r="AR55" s="172">
        <f>IF(AR$7&lt;='Invoer warmte'!$G52,
SUM(Rekenoverzicht!$F18:'Rekenoverzicht'!AR18)/'Invoer warmte'!$G52,
SUM(INDEX($G18:$BN18,AR$7-'Invoer warmte'!$G52+1):AR18)/'Invoer warmte'!$G52
)</f>
        <v>0</v>
      </c>
      <c r="AS55" s="172">
        <f>IF(AS$7&lt;='Invoer warmte'!$G52,
SUM(Rekenoverzicht!$F18:'Rekenoverzicht'!AS18)/'Invoer warmte'!$G52,
SUM(INDEX($G18:$BN18,AS$7-'Invoer warmte'!$G52+1):AS18)/'Invoer warmte'!$G52
)</f>
        <v>0</v>
      </c>
      <c r="AT55" s="172">
        <f>IF(AT$7&lt;='Invoer warmte'!$G52,
SUM(Rekenoverzicht!$F18:'Rekenoverzicht'!AT18)/'Invoer warmte'!$G52,
SUM(INDEX($G18:$BN18,AT$7-'Invoer warmte'!$G52+1):AT18)/'Invoer warmte'!$G52
)</f>
        <v>0</v>
      </c>
      <c r="AU55" s="172">
        <f>IF(AU$7&lt;='Invoer warmte'!$G52,
SUM(Rekenoverzicht!$F18:'Rekenoverzicht'!AU18)/'Invoer warmte'!$G52,
SUM(INDEX($G18:$BN18,AU$7-'Invoer warmte'!$G52+1):AU18)/'Invoer warmte'!$G52
)</f>
        <v>0</v>
      </c>
      <c r="AV55" s="172">
        <f>IF(AV$7&lt;='Invoer warmte'!$G52,
SUM(Rekenoverzicht!$F18:'Rekenoverzicht'!AV18)/'Invoer warmte'!$G52,
SUM(INDEX($G18:$BN18,AV$7-'Invoer warmte'!$G52+1):AV18)/'Invoer warmte'!$G52
)</f>
        <v>0</v>
      </c>
      <c r="AW55" s="172">
        <f>IF(AW$7&lt;='Invoer warmte'!$G52,
SUM(Rekenoverzicht!$F18:'Rekenoverzicht'!AW18)/'Invoer warmte'!$G52,
SUM(INDEX($G18:$BN18,AW$7-'Invoer warmte'!$G52+1):AW18)/'Invoer warmte'!$G52
)</f>
        <v>0</v>
      </c>
      <c r="AX55" s="172">
        <f>IF(AX$7&lt;='Invoer warmte'!$G52,
SUM(Rekenoverzicht!$F18:'Rekenoverzicht'!AX18)/'Invoer warmte'!$G52,
SUM(INDEX($G18:$BN18,AX$7-'Invoer warmte'!$G52+1):AX18)/'Invoer warmte'!$G52
)</f>
        <v>0</v>
      </c>
      <c r="AY55" s="172">
        <f>IF(AY$7&lt;='Invoer warmte'!$G52,
SUM(Rekenoverzicht!$F18:'Rekenoverzicht'!AY18)/'Invoer warmte'!$G52,
SUM(INDEX($G18:$BN18,AY$7-'Invoer warmte'!$G52+1):AY18)/'Invoer warmte'!$G52
)</f>
        <v>0</v>
      </c>
      <c r="AZ55" s="172">
        <f>IF(AZ$7&lt;='Invoer warmte'!$G52,
SUM(Rekenoverzicht!$F18:'Rekenoverzicht'!AZ18)/'Invoer warmte'!$G52,
SUM(INDEX($G18:$BN18,AZ$7-'Invoer warmte'!$G52+1):AZ18)/'Invoer warmte'!$G52
)</f>
        <v>0</v>
      </c>
      <c r="BA55" s="172">
        <f>IF(BA$7&lt;='Invoer warmte'!$G52,
SUM(Rekenoverzicht!$F18:'Rekenoverzicht'!BA18)/'Invoer warmte'!$G52,
SUM(INDEX($G18:$BN18,BA$7-'Invoer warmte'!$G52+1):BA18)/'Invoer warmte'!$G52
)</f>
        <v>0</v>
      </c>
      <c r="BB55" s="172">
        <f>IF(BB$7&lt;='Invoer warmte'!$G52,
SUM(Rekenoverzicht!$F18:'Rekenoverzicht'!BB18)/'Invoer warmte'!$G52,
SUM(INDEX($G18:$BN18,BB$7-'Invoer warmte'!$G52+1):BB18)/'Invoer warmte'!$G52
)</f>
        <v>0</v>
      </c>
      <c r="BC55" s="172">
        <f>IF(BC$7&lt;='Invoer warmte'!$G52,
SUM(Rekenoverzicht!$F18:'Rekenoverzicht'!BC18)/'Invoer warmte'!$G52,
SUM(INDEX($G18:$BN18,BC$7-'Invoer warmte'!$G52+1):BC18)/'Invoer warmte'!$G52
)</f>
        <v>0</v>
      </c>
      <c r="BD55" s="172">
        <f>IF(BD$7&lt;='Invoer warmte'!$G52,
SUM(Rekenoverzicht!$F18:'Rekenoverzicht'!BD18)/'Invoer warmte'!$G52,
SUM(INDEX($G18:$BN18,BD$7-'Invoer warmte'!$G52+1):BD18)/'Invoer warmte'!$G52
)</f>
        <v>0</v>
      </c>
      <c r="BE55" s="172">
        <f>IF(BE$7&lt;='Invoer warmte'!$G52,
SUM(Rekenoverzicht!$F18:'Rekenoverzicht'!BE18)/'Invoer warmte'!$G52,
SUM(INDEX($G18:$BN18,BE$7-'Invoer warmte'!$G52+1):BE18)/'Invoer warmte'!$G52
)</f>
        <v>0</v>
      </c>
      <c r="BF55" s="172">
        <f>IF(BF$7&lt;='Invoer warmte'!$G52,
SUM(Rekenoverzicht!$F18:'Rekenoverzicht'!BF18)/'Invoer warmte'!$G52,
SUM(INDEX($G18:$BN18,BF$7-'Invoer warmte'!$G52+1):BF18)/'Invoer warmte'!$G52
)</f>
        <v>0</v>
      </c>
      <c r="BG55" s="172">
        <f>IF(BG$7&lt;='Invoer warmte'!$G52,
SUM(Rekenoverzicht!$F18:'Rekenoverzicht'!BG18)/'Invoer warmte'!$G52,
SUM(INDEX($G18:$BN18,BG$7-'Invoer warmte'!$G52+1):BG18)/'Invoer warmte'!$G52
)</f>
        <v>0</v>
      </c>
      <c r="BH55" s="172">
        <f>IF(BH$7&lt;='Invoer warmte'!$G52,
SUM(Rekenoverzicht!$F18:'Rekenoverzicht'!BH18)/'Invoer warmte'!$G52,
SUM(INDEX($G18:$BN18,BH$7-'Invoer warmte'!$G52+1):BH18)/'Invoer warmte'!$G52
)</f>
        <v>0</v>
      </c>
      <c r="BI55" s="172">
        <f>IF(BI$7&lt;='Invoer warmte'!$G52,
SUM(Rekenoverzicht!$F18:'Rekenoverzicht'!BI18)/'Invoer warmte'!$G52,
SUM(INDEX($G18:$BN18,BI$7-'Invoer warmte'!$G52+1):BI18)/'Invoer warmte'!$G52
)</f>
        <v>0</v>
      </c>
      <c r="BJ55" s="172">
        <f>IF(BJ$7&lt;='Invoer warmte'!$G52,
SUM(Rekenoverzicht!$F18:'Rekenoverzicht'!BJ18)/'Invoer warmte'!$G52,
SUM(INDEX($G18:$BN18,BJ$7-'Invoer warmte'!$G52+1):BJ18)/'Invoer warmte'!$G52
)</f>
        <v>0</v>
      </c>
      <c r="BK55" s="172">
        <f>IF(BK$7&lt;='Invoer warmte'!$G52,
SUM(Rekenoverzicht!$F18:'Rekenoverzicht'!BK18)/'Invoer warmte'!$G52,
SUM(INDEX($G18:$BN18,BK$7-'Invoer warmte'!$G52+1):BK18)/'Invoer warmte'!$G52
)</f>
        <v>0</v>
      </c>
      <c r="BL55" s="172">
        <f>IF(BL$7&lt;='Invoer warmte'!$G52,
SUM(Rekenoverzicht!$F18:'Rekenoverzicht'!BL18)/'Invoer warmte'!$G52,
SUM(INDEX($G18:$BN18,BL$7-'Invoer warmte'!$G52+1):BL18)/'Invoer warmte'!$G52
)</f>
        <v>0</v>
      </c>
      <c r="BM55" s="172">
        <f>IF(BM$7&lt;='Invoer warmte'!$G52,
SUM(Rekenoverzicht!$F18:'Rekenoverzicht'!BM18)/'Invoer warmte'!$G52,
SUM(INDEX($G18:$BN18,BM$7-'Invoer warmte'!$G52+1):BM18)/'Invoer warmte'!$G52
)</f>
        <v>0</v>
      </c>
      <c r="BN55" s="172">
        <f>IF(BN$7&lt;='Invoer warmte'!$G52,
SUM(Rekenoverzicht!$F18:'Rekenoverzicht'!BN18)/'Invoer warmte'!$G52,
SUM(INDEX($G18:$BN18,BN$7-'Invoer warmte'!$G52+1):BN18)/'Invoer warmte'!$G52
)</f>
        <v>0</v>
      </c>
    </row>
    <row r="56" spans="5:66" x14ac:dyDescent="0.35">
      <c r="E56" t="s">
        <v>202</v>
      </c>
      <c r="G56" s="172">
        <f>IF(G$7&lt;='Invoer warmte'!$G53,
SUM(Rekenoverzicht!$F19:'Rekenoverzicht'!G19)/'Invoer warmte'!$G53,
SUM(INDEX($G19:$BN19,G$7-'Invoer warmte'!$G53+1):G19)/'Invoer warmte'!$G53
)</f>
        <v>0</v>
      </c>
      <c r="H56" s="172">
        <f>IF(H$7&lt;='Invoer warmte'!$G53,
SUM(Rekenoverzicht!$F19:'Rekenoverzicht'!H19)/'Invoer warmte'!$G53,
SUM(INDEX($G19:$BN19,H$7-'Invoer warmte'!$G53+1):H19)/'Invoer warmte'!$G53
)</f>
        <v>0</v>
      </c>
      <c r="I56" s="172">
        <f>IF(I$7&lt;='Invoer warmte'!$G53,
SUM(Rekenoverzicht!$F19:'Rekenoverzicht'!I19)/'Invoer warmte'!$G53,
SUM(INDEX($G19:$BN19,I$7-'Invoer warmte'!$G53+1):I19)/'Invoer warmte'!$G53
)</f>
        <v>0</v>
      </c>
      <c r="J56" s="172">
        <f>IF(J$7&lt;='Invoer warmte'!$G53,
SUM(Rekenoverzicht!$F19:'Rekenoverzicht'!J19)/'Invoer warmte'!$G53,
SUM(INDEX($G19:$BN19,J$7-'Invoer warmte'!$G53+1):J19)/'Invoer warmte'!$G53
)</f>
        <v>0</v>
      </c>
      <c r="K56" s="172">
        <f>IF(K$7&lt;='Invoer warmte'!$G53,
SUM(Rekenoverzicht!$F19:'Rekenoverzicht'!K19)/'Invoer warmte'!$G53,
SUM(INDEX($G19:$BN19,K$7-'Invoer warmte'!$G53+1):K19)/'Invoer warmte'!$G53
)</f>
        <v>0</v>
      </c>
      <c r="L56" s="172">
        <f>IF(L$7&lt;='Invoer warmte'!$G53,
SUM(Rekenoverzicht!$F19:'Rekenoverzicht'!L19)/'Invoer warmte'!$G53,
SUM(INDEX($G19:$BN19,L$7-'Invoer warmte'!$G53+1):L19)/'Invoer warmte'!$G53
)</f>
        <v>0</v>
      </c>
      <c r="M56" s="172">
        <f>IF(M$7&lt;='Invoer warmte'!$G53,
SUM(Rekenoverzicht!$F19:'Rekenoverzicht'!M19)/'Invoer warmte'!$G53,
SUM(INDEX($G19:$BN19,M$7-'Invoer warmte'!$G53+1):M19)/'Invoer warmte'!$G53
)</f>
        <v>0</v>
      </c>
      <c r="N56" s="172">
        <f>IF(N$7&lt;='Invoer warmte'!$G53,
SUM(Rekenoverzicht!$F19:'Rekenoverzicht'!N19)/'Invoer warmte'!$G53,
SUM(INDEX($G19:$BN19,N$7-'Invoer warmte'!$G53+1):N19)/'Invoer warmte'!$G53
)</f>
        <v>0</v>
      </c>
      <c r="O56" s="172">
        <f>IF(O$7&lt;='Invoer warmte'!$G53,
SUM(Rekenoverzicht!$F19:'Rekenoverzicht'!O19)/'Invoer warmte'!$G53,
SUM(INDEX($G19:$BN19,O$7-'Invoer warmte'!$G53+1):O19)/'Invoer warmte'!$G53
)</f>
        <v>0</v>
      </c>
      <c r="P56" s="172">
        <f>IF(P$7&lt;='Invoer warmte'!$G53,
SUM(Rekenoverzicht!$F19:'Rekenoverzicht'!P19)/'Invoer warmte'!$G53,
SUM(INDEX($G19:$BN19,P$7-'Invoer warmte'!$G53+1):P19)/'Invoer warmte'!$G53
)</f>
        <v>0</v>
      </c>
      <c r="Q56" s="172">
        <f>IF(Q$7&lt;='Invoer warmte'!$G53,
SUM(Rekenoverzicht!$F19:'Rekenoverzicht'!Q19)/'Invoer warmte'!$G53,
SUM(INDEX($G19:$BN19,Q$7-'Invoer warmte'!$G53+1):Q19)/'Invoer warmte'!$G53
)</f>
        <v>0</v>
      </c>
      <c r="R56" s="172">
        <f>IF(R$7&lt;='Invoer warmte'!$G53,
SUM(Rekenoverzicht!$F19:'Rekenoverzicht'!R19)/'Invoer warmte'!$G53,
SUM(INDEX($G19:$BN19,R$7-'Invoer warmte'!$G53+1):R19)/'Invoer warmte'!$G53
)</f>
        <v>0</v>
      </c>
      <c r="S56" s="172">
        <f>IF(S$7&lt;='Invoer warmte'!$G53,
SUM(Rekenoverzicht!$F19:'Rekenoverzicht'!S19)/'Invoer warmte'!$G53,
SUM(INDEX($G19:$BN19,S$7-'Invoer warmte'!$G53+1):S19)/'Invoer warmte'!$G53
)</f>
        <v>0</v>
      </c>
      <c r="T56" s="172">
        <f>IF(T$7&lt;='Invoer warmte'!$G53,
SUM(Rekenoverzicht!$F19:'Rekenoverzicht'!T19)/'Invoer warmte'!$G53,
SUM(INDEX($G19:$BN19,T$7-'Invoer warmte'!$G53+1):T19)/'Invoer warmte'!$G53
)</f>
        <v>0</v>
      </c>
      <c r="U56" s="172">
        <f>IF(U$7&lt;='Invoer warmte'!$G53,
SUM(Rekenoverzicht!$F19:'Rekenoverzicht'!U19)/'Invoer warmte'!$G53,
SUM(INDEX($G19:$BN19,U$7-'Invoer warmte'!$G53+1):U19)/'Invoer warmte'!$G53
)</f>
        <v>0</v>
      </c>
      <c r="V56" s="172">
        <f>IF(V$7&lt;='Invoer warmte'!$G53,
SUM(Rekenoverzicht!$F19:'Rekenoverzicht'!V19)/'Invoer warmte'!$G53,
SUM(INDEX($G19:$BN19,V$7-'Invoer warmte'!$G53+1):V19)/'Invoer warmte'!$G53
)</f>
        <v>0</v>
      </c>
      <c r="W56" s="172">
        <f>IF(W$7&lt;='Invoer warmte'!$G53,
SUM(Rekenoverzicht!$F19:'Rekenoverzicht'!W19)/'Invoer warmte'!$G53,
SUM(INDEX($G19:$BN19,W$7-'Invoer warmte'!$G53+1):W19)/'Invoer warmte'!$G53
)</f>
        <v>0</v>
      </c>
      <c r="X56" s="172">
        <f>IF(X$7&lt;='Invoer warmte'!$G53,
SUM(Rekenoverzicht!$F19:'Rekenoverzicht'!X19)/'Invoer warmte'!$G53,
SUM(INDEX($G19:$BN19,X$7-'Invoer warmte'!$G53+1):X19)/'Invoer warmte'!$G53
)</f>
        <v>0</v>
      </c>
      <c r="Y56" s="172">
        <f>IF(Y$7&lt;='Invoer warmte'!$G53,
SUM(Rekenoverzicht!$F19:'Rekenoverzicht'!Y19)/'Invoer warmte'!$G53,
SUM(INDEX($G19:$BN19,Y$7-'Invoer warmte'!$G53+1):Y19)/'Invoer warmte'!$G53
)</f>
        <v>0</v>
      </c>
      <c r="Z56" s="172">
        <f>IF(Z$7&lt;='Invoer warmte'!$G53,
SUM(Rekenoverzicht!$F19:'Rekenoverzicht'!Z19)/'Invoer warmte'!$G53,
SUM(INDEX($G19:$BN19,Z$7-'Invoer warmte'!$G53+1):Z19)/'Invoer warmte'!$G53
)</f>
        <v>0</v>
      </c>
      <c r="AA56" s="172">
        <f>IF(AA$7&lt;='Invoer warmte'!$G53,
SUM(Rekenoverzicht!$F19:'Rekenoverzicht'!AA19)/'Invoer warmte'!$G53,
SUM(INDEX($G19:$BN19,AA$7-'Invoer warmte'!$G53+1):AA19)/'Invoer warmte'!$G53
)</f>
        <v>0</v>
      </c>
      <c r="AB56" s="172">
        <f>IF(AB$7&lt;='Invoer warmte'!$G53,
SUM(Rekenoverzicht!$F19:'Rekenoverzicht'!AB19)/'Invoer warmte'!$G53,
SUM(INDEX($G19:$BN19,AB$7-'Invoer warmte'!$G53+1):AB19)/'Invoer warmte'!$G53
)</f>
        <v>0</v>
      </c>
      <c r="AC56" s="172">
        <f>IF(AC$7&lt;='Invoer warmte'!$G53,
SUM(Rekenoverzicht!$F19:'Rekenoverzicht'!AC19)/'Invoer warmte'!$G53,
SUM(INDEX($G19:$BN19,AC$7-'Invoer warmte'!$G53+1):AC19)/'Invoer warmte'!$G53
)</f>
        <v>0</v>
      </c>
      <c r="AD56" s="172">
        <f>IF(AD$7&lt;='Invoer warmte'!$G53,
SUM(Rekenoverzicht!$F19:'Rekenoverzicht'!AD19)/'Invoer warmte'!$G53,
SUM(INDEX($G19:$BN19,AD$7-'Invoer warmte'!$G53+1):AD19)/'Invoer warmte'!$G53
)</f>
        <v>0</v>
      </c>
      <c r="AE56" s="172">
        <f>IF(AE$7&lt;='Invoer warmte'!$G53,
SUM(Rekenoverzicht!$F19:'Rekenoverzicht'!AE19)/'Invoer warmte'!$G53,
SUM(INDEX($G19:$BN19,AE$7-'Invoer warmte'!$G53+1):AE19)/'Invoer warmte'!$G53
)</f>
        <v>0</v>
      </c>
      <c r="AF56" s="172">
        <f>IF(AF$7&lt;='Invoer warmte'!$G53,
SUM(Rekenoverzicht!$F19:'Rekenoverzicht'!AF19)/'Invoer warmte'!$G53,
SUM(INDEX($G19:$BN19,AF$7-'Invoer warmte'!$G53+1):AF19)/'Invoer warmte'!$G53
)</f>
        <v>0</v>
      </c>
      <c r="AG56" s="172">
        <f>IF(AG$7&lt;='Invoer warmte'!$G53,
SUM(Rekenoverzicht!$F19:'Rekenoverzicht'!AG19)/'Invoer warmte'!$G53,
SUM(INDEX($G19:$BN19,AG$7-'Invoer warmte'!$G53+1):AG19)/'Invoer warmte'!$G53
)</f>
        <v>0</v>
      </c>
      <c r="AH56" s="172">
        <f>IF(AH$7&lt;='Invoer warmte'!$G53,
SUM(Rekenoverzicht!$F19:'Rekenoverzicht'!AH19)/'Invoer warmte'!$G53,
SUM(INDEX($G19:$BN19,AH$7-'Invoer warmte'!$G53+1):AH19)/'Invoer warmte'!$G53
)</f>
        <v>0</v>
      </c>
      <c r="AI56" s="172">
        <f>IF(AI$7&lt;='Invoer warmte'!$G53,
SUM(Rekenoverzicht!$F19:'Rekenoverzicht'!AI19)/'Invoer warmte'!$G53,
SUM(INDEX($G19:$BN19,AI$7-'Invoer warmte'!$G53+1):AI19)/'Invoer warmte'!$G53
)</f>
        <v>0</v>
      </c>
      <c r="AJ56" s="172">
        <f>IF(AJ$7&lt;='Invoer warmte'!$G53,
SUM(Rekenoverzicht!$F19:'Rekenoverzicht'!AJ19)/'Invoer warmte'!$G53,
SUM(INDEX($G19:$BN19,AJ$7-'Invoer warmte'!$G53+1):AJ19)/'Invoer warmte'!$G53
)</f>
        <v>0</v>
      </c>
      <c r="AK56" s="172">
        <f>IF(AK$7&lt;='Invoer warmte'!$G53,
SUM(Rekenoverzicht!$F19:'Rekenoverzicht'!AK19)/'Invoer warmte'!$G53,
SUM(INDEX($G19:$BN19,AK$7-'Invoer warmte'!$G53+1):AK19)/'Invoer warmte'!$G53
)</f>
        <v>0</v>
      </c>
      <c r="AL56" s="172">
        <f>IF(AL$7&lt;='Invoer warmte'!$G53,
SUM(Rekenoverzicht!$F19:'Rekenoverzicht'!AL19)/'Invoer warmte'!$G53,
SUM(INDEX($G19:$BN19,AL$7-'Invoer warmte'!$G53+1):AL19)/'Invoer warmte'!$G53
)</f>
        <v>0</v>
      </c>
      <c r="AM56" s="172">
        <f>IF(AM$7&lt;='Invoer warmte'!$G53,
SUM(Rekenoverzicht!$F19:'Rekenoverzicht'!AM19)/'Invoer warmte'!$G53,
SUM(INDEX($G19:$BN19,AM$7-'Invoer warmte'!$G53+1):AM19)/'Invoer warmte'!$G53
)</f>
        <v>0</v>
      </c>
      <c r="AN56" s="172">
        <f>IF(AN$7&lt;='Invoer warmte'!$G53,
SUM(Rekenoverzicht!$F19:'Rekenoverzicht'!AN19)/'Invoer warmte'!$G53,
SUM(INDEX($G19:$BN19,AN$7-'Invoer warmte'!$G53+1):AN19)/'Invoer warmte'!$G53
)</f>
        <v>0</v>
      </c>
      <c r="AO56" s="172">
        <f>IF(AO$7&lt;='Invoer warmte'!$G53,
SUM(Rekenoverzicht!$F19:'Rekenoverzicht'!AO19)/'Invoer warmte'!$G53,
SUM(INDEX($G19:$BN19,AO$7-'Invoer warmte'!$G53+1):AO19)/'Invoer warmte'!$G53
)</f>
        <v>0</v>
      </c>
      <c r="AP56" s="172">
        <f>IF(AP$7&lt;='Invoer warmte'!$G53,
SUM(Rekenoverzicht!$F19:'Rekenoverzicht'!AP19)/'Invoer warmte'!$G53,
SUM(INDEX($G19:$BN19,AP$7-'Invoer warmte'!$G53+1):AP19)/'Invoer warmte'!$G53
)</f>
        <v>0</v>
      </c>
      <c r="AQ56" s="172">
        <f>IF(AQ$7&lt;='Invoer warmte'!$G53,
SUM(Rekenoverzicht!$F19:'Rekenoverzicht'!AQ19)/'Invoer warmte'!$G53,
SUM(INDEX($G19:$BN19,AQ$7-'Invoer warmte'!$G53+1):AQ19)/'Invoer warmte'!$G53
)</f>
        <v>0</v>
      </c>
      <c r="AR56" s="172">
        <f>IF(AR$7&lt;='Invoer warmte'!$G53,
SUM(Rekenoverzicht!$F19:'Rekenoverzicht'!AR19)/'Invoer warmte'!$G53,
SUM(INDEX($G19:$BN19,AR$7-'Invoer warmte'!$G53+1):AR19)/'Invoer warmte'!$G53
)</f>
        <v>0</v>
      </c>
      <c r="AS56" s="172">
        <f>IF(AS$7&lt;='Invoer warmte'!$G53,
SUM(Rekenoverzicht!$F19:'Rekenoverzicht'!AS19)/'Invoer warmte'!$G53,
SUM(INDEX($G19:$BN19,AS$7-'Invoer warmte'!$G53+1):AS19)/'Invoer warmte'!$G53
)</f>
        <v>0</v>
      </c>
      <c r="AT56" s="172">
        <f>IF(AT$7&lt;='Invoer warmte'!$G53,
SUM(Rekenoverzicht!$F19:'Rekenoverzicht'!AT19)/'Invoer warmte'!$G53,
SUM(INDEX($G19:$BN19,AT$7-'Invoer warmte'!$G53+1):AT19)/'Invoer warmte'!$G53
)</f>
        <v>0</v>
      </c>
      <c r="AU56" s="172">
        <f>IF(AU$7&lt;='Invoer warmte'!$G53,
SUM(Rekenoverzicht!$F19:'Rekenoverzicht'!AU19)/'Invoer warmte'!$G53,
SUM(INDEX($G19:$BN19,AU$7-'Invoer warmte'!$G53+1):AU19)/'Invoer warmte'!$G53
)</f>
        <v>0</v>
      </c>
      <c r="AV56" s="172">
        <f>IF(AV$7&lt;='Invoer warmte'!$G53,
SUM(Rekenoverzicht!$F19:'Rekenoverzicht'!AV19)/'Invoer warmte'!$G53,
SUM(INDEX($G19:$BN19,AV$7-'Invoer warmte'!$G53+1):AV19)/'Invoer warmte'!$G53
)</f>
        <v>0</v>
      </c>
      <c r="AW56" s="172">
        <f>IF(AW$7&lt;='Invoer warmte'!$G53,
SUM(Rekenoverzicht!$F19:'Rekenoverzicht'!AW19)/'Invoer warmte'!$G53,
SUM(INDEX($G19:$BN19,AW$7-'Invoer warmte'!$G53+1):AW19)/'Invoer warmte'!$G53
)</f>
        <v>0</v>
      </c>
      <c r="AX56" s="172">
        <f>IF(AX$7&lt;='Invoer warmte'!$G53,
SUM(Rekenoverzicht!$F19:'Rekenoverzicht'!AX19)/'Invoer warmte'!$G53,
SUM(INDEX($G19:$BN19,AX$7-'Invoer warmte'!$G53+1):AX19)/'Invoer warmte'!$G53
)</f>
        <v>0</v>
      </c>
      <c r="AY56" s="172">
        <f>IF(AY$7&lt;='Invoer warmte'!$G53,
SUM(Rekenoverzicht!$F19:'Rekenoverzicht'!AY19)/'Invoer warmte'!$G53,
SUM(INDEX($G19:$BN19,AY$7-'Invoer warmte'!$G53+1):AY19)/'Invoer warmte'!$G53
)</f>
        <v>0</v>
      </c>
      <c r="AZ56" s="172">
        <f>IF(AZ$7&lt;='Invoer warmte'!$G53,
SUM(Rekenoverzicht!$F19:'Rekenoverzicht'!AZ19)/'Invoer warmte'!$G53,
SUM(INDEX($G19:$BN19,AZ$7-'Invoer warmte'!$G53+1):AZ19)/'Invoer warmte'!$G53
)</f>
        <v>0</v>
      </c>
      <c r="BA56" s="172">
        <f>IF(BA$7&lt;='Invoer warmte'!$G53,
SUM(Rekenoverzicht!$F19:'Rekenoverzicht'!BA19)/'Invoer warmte'!$G53,
SUM(INDEX($G19:$BN19,BA$7-'Invoer warmte'!$G53+1):BA19)/'Invoer warmte'!$G53
)</f>
        <v>0</v>
      </c>
      <c r="BB56" s="172">
        <f>IF(BB$7&lt;='Invoer warmte'!$G53,
SUM(Rekenoverzicht!$F19:'Rekenoverzicht'!BB19)/'Invoer warmte'!$G53,
SUM(INDEX($G19:$BN19,BB$7-'Invoer warmte'!$G53+1):BB19)/'Invoer warmte'!$G53
)</f>
        <v>0</v>
      </c>
      <c r="BC56" s="172">
        <f>IF(BC$7&lt;='Invoer warmte'!$G53,
SUM(Rekenoverzicht!$F19:'Rekenoverzicht'!BC19)/'Invoer warmte'!$G53,
SUM(INDEX($G19:$BN19,BC$7-'Invoer warmte'!$G53+1):BC19)/'Invoer warmte'!$G53
)</f>
        <v>0</v>
      </c>
      <c r="BD56" s="172">
        <f>IF(BD$7&lt;='Invoer warmte'!$G53,
SUM(Rekenoverzicht!$F19:'Rekenoverzicht'!BD19)/'Invoer warmte'!$G53,
SUM(INDEX($G19:$BN19,BD$7-'Invoer warmte'!$G53+1):BD19)/'Invoer warmte'!$G53
)</f>
        <v>0</v>
      </c>
      <c r="BE56" s="172">
        <f>IF(BE$7&lt;='Invoer warmte'!$G53,
SUM(Rekenoverzicht!$F19:'Rekenoverzicht'!BE19)/'Invoer warmte'!$G53,
SUM(INDEX($G19:$BN19,BE$7-'Invoer warmte'!$G53+1):BE19)/'Invoer warmte'!$G53
)</f>
        <v>0</v>
      </c>
      <c r="BF56" s="172">
        <f>IF(BF$7&lt;='Invoer warmte'!$G53,
SUM(Rekenoverzicht!$F19:'Rekenoverzicht'!BF19)/'Invoer warmte'!$G53,
SUM(INDEX($G19:$BN19,BF$7-'Invoer warmte'!$G53+1):BF19)/'Invoer warmte'!$G53
)</f>
        <v>0</v>
      </c>
      <c r="BG56" s="172">
        <f>IF(BG$7&lt;='Invoer warmte'!$G53,
SUM(Rekenoverzicht!$F19:'Rekenoverzicht'!BG19)/'Invoer warmte'!$G53,
SUM(INDEX($G19:$BN19,BG$7-'Invoer warmte'!$G53+1):BG19)/'Invoer warmte'!$G53
)</f>
        <v>0</v>
      </c>
      <c r="BH56" s="172">
        <f>IF(BH$7&lt;='Invoer warmte'!$G53,
SUM(Rekenoverzicht!$F19:'Rekenoverzicht'!BH19)/'Invoer warmte'!$G53,
SUM(INDEX($G19:$BN19,BH$7-'Invoer warmte'!$G53+1):BH19)/'Invoer warmte'!$G53
)</f>
        <v>0</v>
      </c>
      <c r="BI56" s="172">
        <f>IF(BI$7&lt;='Invoer warmte'!$G53,
SUM(Rekenoverzicht!$F19:'Rekenoverzicht'!BI19)/'Invoer warmte'!$G53,
SUM(INDEX($G19:$BN19,BI$7-'Invoer warmte'!$G53+1):BI19)/'Invoer warmte'!$G53
)</f>
        <v>0</v>
      </c>
      <c r="BJ56" s="172">
        <f>IF(BJ$7&lt;='Invoer warmte'!$G53,
SUM(Rekenoverzicht!$F19:'Rekenoverzicht'!BJ19)/'Invoer warmte'!$G53,
SUM(INDEX($G19:$BN19,BJ$7-'Invoer warmte'!$G53+1):BJ19)/'Invoer warmte'!$G53
)</f>
        <v>0</v>
      </c>
      <c r="BK56" s="172">
        <f>IF(BK$7&lt;='Invoer warmte'!$G53,
SUM(Rekenoverzicht!$F19:'Rekenoverzicht'!BK19)/'Invoer warmte'!$G53,
SUM(INDEX($G19:$BN19,BK$7-'Invoer warmte'!$G53+1):BK19)/'Invoer warmte'!$G53
)</f>
        <v>0</v>
      </c>
      <c r="BL56" s="172">
        <f>IF(BL$7&lt;='Invoer warmte'!$G53,
SUM(Rekenoverzicht!$F19:'Rekenoverzicht'!BL19)/'Invoer warmte'!$G53,
SUM(INDEX($G19:$BN19,BL$7-'Invoer warmte'!$G53+1):BL19)/'Invoer warmte'!$G53
)</f>
        <v>0</v>
      </c>
      <c r="BM56" s="172">
        <f>IF(BM$7&lt;='Invoer warmte'!$G53,
SUM(Rekenoverzicht!$F19:'Rekenoverzicht'!BM19)/'Invoer warmte'!$G53,
SUM(INDEX($G19:$BN19,BM$7-'Invoer warmte'!$G53+1):BM19)/'Invoer warmte'!$G53
)</f>
        <v>0</v>
      </c>
      <c r="BN56" s="172">
        <f>IF(BN$7&lt;='Invoer warmte'!$G53,
SUM(Rekenoverzicht!$F19:'Rekenoverzicht'!BN19)/'Invoer warmte'!$G53,
SUM(INDEX($G19:$BN19,BN$7-'Invoer warmte'!$G53+1):BN19)/'Invoer warmte'!$G53
)</f>
        <v>0</v>
      </c>
    </row>
    <row r="57" spans="5:66" x14ac:dyDescent="0.35">
      <c r="E57" t="s">
        <v>203</v>
      </c>
      <c r="G57" s="172">
        <f>IF(G$7&lt;='Invoer warmte'!$G54,
SUM(Rekenoverzicht!$F20:'Rekenoverzicht'!G20)/'Invoer warmte'!$G54,
SUM(INDEX($G20:$BN20,G$7-'Invoer warmte'!$G54+1):G20)/'Invoer warmte'!$G54
)</f>
        <v>0</v>
      </c>
      <c r="H57" s="172">
        <f>IF(H$7&lt;='Invoer warmte'!$G54,
SUM(Rekenoverzicht!$F20:'Rekenoverzicht'!H20)/'Invoer warmte'!$G54,
SUM(INDEX($G20:$BN20,H$7-'Invoer warmte'!$G54+1):H20)/'Invoer warmte'!$G54
)</f>
        <v>0</v>
      </c>
      <c r="I57" s="172">
        <f>IF(I$7&lt;='Invoer warmte'!$G54,
SUM(Rekenoverzicht!$F20:'Rekenoverzicht'!I20)/'Invoer warmte'!$G54,
SUM(INDEX($G20:$BN20,I$7-'Invoer warmte'!$G54+1):I20)/'Invoer warmte'!$G54
)</f>
        <v>0</v>
      </c>
      <c r="J57" s="172">
        <f>IF(J$7&lt;='Invoer warmte'!$G54,
SUM(Rekenoverzicht!$F20:'Rekenoverzicht'!J20)/'Invoer warmte'!$G54,
SUM(INDEX($G20:$BN20,J$7-'Invoer warmte'!$G54+1):J20)/'Invoer warmte'!$G54
)</f>
        <v>0</v>
      </c>
      <c r="K57" s="172">
        <f>IF(K$7&lt;='Invoer warmte'!$G54,
SUM(Rekenoverzicht!$F20:'Rekenoverzicht'!K20)/'Invoer warmte'!$G54,
SUM(INDEX($G20:$BN20,K$7-'Invoer warmte'!$G54+1):K20)/'Invoer warmte'!$G54
)</f>
        <v>0</v>
      </c>
      <c r="L57" s="172">
        <f>IF(L$7&lt;='Invoer warmte'!$G54,
SUM(Rekenoverzicht!$F20:'Rekenoverzicht'!L20)/'Invoer warmte'!$G54,
SUM(INDEX($G20:$BN20,L$7-'Invoer warmte'!$G54+1):L20)/'Invoer warmte'!$G54
)</f>
        <v>0</v>
      </c>
      <c r="M57" s="172">
        <f>IF(M$7&lt;='Invoer warmte'!$G54,
SUM(Rekenoverzicht!$F20:'Rekenoverzicht'!M20)/'Invoer warmte'!$G54,
SUM(INDEX($G20:$BN20,M$7-'Invoer warmte'!$G54+1):M20)/'Invoer warmte'!$G54
)</f>
        <v>0</v>
      </c>
      <c r="N57" s="172">
        <f>IF(N$7&lt;='Invoer warmte'!$G54,
SUM(Rekenoverzicht!$F20:'Rekenoverzicht'!N20)/'Invoer warmte'!$G54,
SUM(INDEX($G20:$BN20,N$7-'Invoer warmte'!$G54+1):N20)/'Invoer warmte'!$G54
)</f>
        <v>0</v>
      </c>
      <c r="O57" s="172">
        <f>IF(O$7&lt;='Invoer warmte'!$G54,
SUM(Rekenoverzicht!$F20:'Rekenoverzicht'!O20)/'Invoer warmte'!$G54,
SUM(INDEX($G20:$BN20,O$7-'Invoer warmte'!$G54+1):O20)/'Invoer warmte'!$G54
)</f>
        <v>0</v>
      </c>
      <c r="P57" s="172">
        <f>IF(P$7&lt;='Invoer warmte'!$G54,
SUM(Rekenoverzicht!$F20:'Rekenoverzicht'!P20)/'Invoer warmte'!$G54,
SUM(INDEX($G20:$BN20,P$7-'Invoer warmte'!$G54+1):P20)/'Invoer warmte'!$G54
)</f>
        <v>0</v>
      </c>
      <c r="Q57" s="172">
        <f>IF(Q$7&lt;='Invoer warmte'!$G54,
SUM(Rekenoverzicht!$F20:'Rekenoverzicht'!Q20)/'Invoer warmte'!$G54,
SUM(INDEX($G20:$BN20,Q$7-'Invoer warmte'!$G54+1):Q20)/'Invoer warmte'!$G54
)</f>
        <v>0</v>
      </c>
      <c r="R57" s="172">
        <f>IF(R$7&lt;='Invoer warmte'!$G54,
SUM(Rekenoverzicht!$F20:'Rekenoverzicht'!R20)/'Invoer warmte'!$G54,
SUM(INDEX($G20:$BN20,R$7-'Invoer warmte'!$G54+1):R20)/'Invoer warmte'!$G54
)</f>
        <v>0</v>
      </c>
      <c r="S57" s="172">
        <f>IF(S$7&lt;='Invoer warmte'!$G54,
SUM(Rekenoverzicht!$F20:'Rekenoverzicht'!S20)/'Invoer warmte'!$G54,
SUM(INDEX($G20:$BN20,S$7-'Invoer warmte'!$G54+1):S20)/'Invoer warmte'!$G54
)</f>
        <v>0</v>
      </c>
      <c r="T57" s="172">
        <f>IF(T$7&lt;='Invoer warmte'!$G54,
SUM(Rekenoverzicht!$F20:'Rekenoverzicht'!T20)/'Invoer warmte'!$G54,
SUM(INDEX($G20:$BN20,T$7-'Invoer warmte'!$G54+1):T20)/'Invoer warmte'!$G54
)</f>
        <v>0</v>
      </c>
      <c r="U57" s="172">
        <f>IF(U$7&lt;='Invoer warmte'!$G54,
SUM(Rekenoverzicht!$F20:'Rekenoverzicht'!U20)/'Invoer warmte'!$G54,
SUM(INDEX($G20:$BN20,U$7-'Invoer warmte'!$G54+1):U20)/'Invoer warmte'!$G54
)</f>
        <v>0</v>
      </c>
      <c r="V57" s="172">
        <f>IF(V$7&lt;='Invoer warmte'!$G54,
SUM(Rekenoverzicht!$F20:'Rekenoverzicht'!V20)/'Invoer warmte'!$G54,
SUM(INDEX($G20:$BN20,V$7-'Invoer warmte'!$G54+1):V20)/'Invoer warmte'!$G54
)</f>
        <v>0</v>
      </c>
      <c r="W57" s="172">
        <f>IF(W$7&lt;='Invoer warmte'!$G54,
SUM(Rekenoverzicht!$F20:'Rekenoverzicht'!W20)/'Invoer warmte'!$G54,
SUM(INDEX($G20:$BN20,W$7-'Invoer warmte'!$G54+1):W20)/'Invoer warmte'!$G54
)</f>
        <v>0</v>
      </c>
      <c r="X57" s="172">
        <f>IF(X$7&lt;='Invoer warmte'!$G54,
SUM(Rekenoverzicht!$F20:'Rekenoverzicht'!X20)/'Invoer warmte'!$G54,
SUM(INDEX($G20:$BN20,X$7-'Invoer warmte'!$G54+1):X20)/'Invoer warmte'!$G54
)</f>
        <v>0</v>
      </c>
      <c r="Y57" s="172">
        <f>IF(Y$7&lt;='Invoer warmte'!$G54,
SUM(Rekenoverzicht!$F20:'Rekenoverzicht'!Y20)/'Invoer warmte'!$G54,
SUM(INDEX($G20:$BN20,Y$7-'Invoer warmte'!$G54+1):Y20)/'Invoer warmte'!$G54
)</f>
        <v>0</v>
      </c>
      <c r="Z57" s="172">
        <f>IF(Z$7&lt;='Invoer warmte'!$G54,
SUM(Rekenoverzicht!$F20:'Rekenoverzicht'!Z20)/'Invoer warmte'!$G54,
SUM(INDEX($G20:$BN20,Z$7-'Invoer warmte'!$G54+1):Z20)/'Invoer warmte'!$G54
)</f>
        <v>0</v>
      </c>
      <c r="AA57" s="172">
        <f>IF(AA$7&lt;='Invoer warmte'!$G54,
SUM(Rekenoverzicht!$F20:'Rekenoverzicht'!AA20)/'Invoer warmte'!$G54,
SUM(INDEX($G20:$BN20,AA$7-'Invoer warmte'!$G54+1):AA20)/'Invoer warmte'!$G54
)</f>
        <v>0</v>
      </c>
      <c r="AB57" s="172">
        <f>IF(AB$7&lt;='Invoer warmte'!$G54,
SUM(Rekenoverzicht!$F20:'Rekenoverzicht'!AB20)/'Invoer warmte'!$G54,
SUM(INDEX($G20:$BN20,AB$7-'Invoer warmte'!$G54+1):AB20)/'Invoer warmte'!$G54
)</f>
        <v>0</v>
      </c>
      <c r="AC57" s="172">
        <f>IF(AC$7&lt;='Invoer warmte'!$G54,
SUM(Rekenoverzicht!$F20:'Rekenoverzicht'!AC20)/'Invoer warmte'!$G54,
SUM(INDEX($G20:$BN20,AC$7-'Invoer warmte'!$G54+1):AC20)/'Invoer warmte'!$G54
)</f>
        <v>0</v>
      </c>
      <c r="AD57" s="172">
        <f>IF(AD$7&lt;='Invoer warmte'!$G54,
SUM(Rekenoverzicht!$F20:'Rekenoverzicht'!AD20)/'Invoer warmte'!$G54,
SUM(INDEX($G20:$BN20,AD$7-'Invoer warmte'!$G54+1):AD20)/'Invoer warmte'!$G54
)</f>
        <v>0</v>
      </c>
      <c r="AE57" s="172">
        <f>IF(AE$7&lt;='Invoer warmte'!$G54,
SUM(Rekenoverzicht!$F20:'Rekenoverzicht'!AE20)/'Invoer warmte'!$G54,
SUM(INDEX($G20:$BN20,AE$7-'Invoer warmte'!$G54+1):AE20)/'Invoer warmte'!$G54
)</f>
        <v>0</v>
      </c>
      <c r="AF57" s="172">
        <f>IF(AF$7&lt;='Invoer warmte'!$G54,
SUM(Rekenoverzicht!$F20:'Rekenoverzicht'!AF20)/'Invoer warmte'!$G54,
SUM(INDEX($G20:$BN20,AF$7-'Invoer warmte'!$G54+1):AF20)/'Invoer warmte'!$G54
)</f>
        <v>0</v>
      </c>
      <c r="AG57" s="172">
        <f>IF(AG$7&lt;='Invoer warmte'!$G54,
SUM(Rekenoverzicht!$F20:'Rekenoverzicht'!AG20)/'Invoer warmte'!$G54,
SUM(INDEX($G20:$BN20,AG$7-'Invoer warmte'!$G54+1):AG20)/'Invoer warmte'!$G54
)</f>
        <v>0</v>
      </c>
      <c r="AH57" s="172">
        <f>IF(AH$7&lt;='Invoer warmte'!$G54,
SUM(Rekenoverzicht!$F20:'Rekenoverzicht'!AH20)/'Invoer warmte'!$G54,
SUM(INDEX($G20:$BN20,AH$7-'Invoer warmte'!$G54+1):AH20)/'Invoer warmte'!$G54
)</f>
        <v>0</v>
      </c>
      <c r="AI57" s="172">
        <f>IF(AI$7&lt;='Invoer warmte'!$G54,
SUM(Rekenoverzicht!$F20:'Rekenoverzicht'!AI20)/'Invoer warmte'!$G54,
SUM(INDEX($G20:$BN20,AI$7-'Invoer warmte'!$G54+1):AI20)/'Invoer warmte'!$G54
)</f>
        <v>0</v>
      </c>
      <c r="AJ57" s="172">
        <f>IF(AJ$7&lt;='Invoer warmte'!$G54,
SUM(Rekenoverzicht!$F20:'Rekenoverzicht'!AJ20)/'Invoer warmte'!$G54,
SUM(INDEX($G20:$BN20,AJ$7-'Invoer warmte'!$G54+1):AJ20)/'Invoer warmte'!$G54
)</f>
        <v>0</v>
      </c>
      <c r="AK57" s="172">
        <f>IF(AK$7&lt;='Invoer warmte'!$G54,
SUM(Rekenoverzicht!$F20:'Rekenoverzicht'!AK20)/'Invoer warmte'!$G54,
SUM(INDEX($G20:$BN20,AK$7-'Invoer warmte'!$G54+1):AK20)/'Invoer warmte'!$G54
)</f>
        <v>0</v>
      </c>
      <c r="AL57" s="172">
        <f>IF(AL$7&lt;='Invoer warmte'!$G54,
SUM(Rekenoverzicht!$F20:'Rekenoverzicht'!AL20)/'Invoer warmte'!$G54,
SUM(INDEX($G20:$BN20,AL$7-'Invoer warmte'!$G54+1):AL20)/'Invoer warmte'!$G54
)</f>
        <v>0</v>
      </c>
      <c r="AM57" s="172">
        <f>IF(AM$7&lt;='Invoer warmte'!$G54,
SUM(Rekenoverzicht!$F20:'Rekenoverzicht'!AM20)/'Invoer warmte'!$G54,
SUM(INDEX($G20:$BN20,AM$7-'Invoer warmte'!$G54+1):AM20)/'Invoer warmte'!$G54
)</f>
        <v>0</v>
      </c>
      <c r="AN57" s="172">
        <f>IF(AN$7&lt;='Invoer warmte'!$G54,
SUM(Rekenoverzicht!$F20:'Rekenoverzicht'!AN20)/'Invoer warmte'!$G54,
SUM(INDEX($G20:$BN20,AN$7-'Invoer warmte'!$G54+1):AN20)/'Invoer warmte'!$G54
)</f>
        <v>0</v>
      </c>
      <c r="AO57" s="172">
        <f>IF(AO$7&lt;='Invoer warmte'!$G54,
SUM(Rekenoverzicht!$F20:'Rekenoverzicht'!AO20)/'Invoer warmte'!$G54,
SUM(INDEX($G20:$BN20,AO$7-'Invoer warmte'!$G54+1):AO20)/'Invoer warmte'!$G54
)</f>
        <v>0</v>
      </c>
      <c r="AP57" s="172">
        <f>IF(AP$7&lt;='Invoer warmte'!$G54,
SUM(Rekenoverzicht!$F20:'Rekenoverzicht'!AP20)/'Invoer warmte'!$G54,
SUM(INDEX($G20:$BN20,AP$7-'Invoer warmte'!$G54+1):AP20)/'Invoer warmte'!$G54
)</f>
        <v>0</v>
      </c>
      <c r="AQ57" s="172">
        <f>IF(AQ$7&lt;='Invoer warmte'!$G54,
SUM(Rekenoverzicht!$F20:'Rekenoverzicht'!AQ20)/'Invoer warmte'!$G54,
SUM(INDEX($G20:$BN20,AQ$7-'Invoer warmte'!$G54+1):AQ20)/'Invoer warmte'!$G54
)</f>
        <v>0</v>
      </c>
      <c r="AR57" s="172">
        <f>IF(AR$7&lt;='Invoer warmte'!$G54,
SUM(Rekenoverzicht!$F20:'Rekenoverzicht'!AR20)/'Invoer warmte'!$G54,
SUM(INDEX($G20:$BN20,AR$7-'Invoer warmte'!$G54+1):AR20)/'Invoer warmte'!$G54
)</f>
        <v>0</v>
      </c>
      <c r="AS57" s="172">
        <f>IF(AS$7&lt;='Invoer warmte'!$G54,
SUM(Rekenoverzicht!$F20:'Rekenoverzicht'!AS20)/'Invoer warmte'!$G54,
SUM(INDEX($G20:$BN20,AS$7-'Invoer warmte'!$G54+1):AS20)/'Invoer warmte'!$G54
)</f>
        <v>0</v>
      </c>
      <c r="AT57" s="172">
        <f>IF(AT$7&lt;='Invoer warmte'!$G54,
SUM(Rekenoverzicht!$F20:'Rekenoverzicht'!AT20)/'Invoer warmte'!$G54,
SUM(INDEX($G20:$BN20,AT$7-'Invoer warmte'!$G54+1):AT20)/'Invoer warmte'!$G54
)</f>
        <v>0</v>
      </c>
      <c r="AU57" s="172">
        <f>IF(AU$7&lt;='Invoer warmte'!$G54,
SUM(Rekenoverzicht!$F20:'Rekenoverzicht'!AU20)/'Invoer warmte'!$G54,
SUM(INDEX($G20:$BN20,AU$7-'Invoer warmte'!$G54+1):AU20)/'Invoer warmte'!$G54
)</f>
        <v>0</v>
      </c>
      <c r="AV57" s="172">
        <f>IF(AV$7&lt;='Invoer warmte'!$G54,
SUM(Rekenoverzicht!$F20:'Rekenoverzicht'!AV20)/'Invoer warmte'!$G54,
SUM(INDEX($G20:$BN20,AV$7-'Invoer warmte'!$G54+1):AV20)/'Invoer warmte'!$G54
)</f>
        <v>0</v>
      </c>
      <c r="AW57" s="172">
        <f>IF(AW$7&lt;='Invoer warmte'!$G54,
SUM(Rekenoverzicht!$F20:'Rekenoverzicht'!AW20)/'Invoer warmte'!$G54,
SUM(INDEX($G20:$BN20,AW$7-'Invoer warmte'!$G54+1):AW20)/'Invoer warmte'!$G54
)</f>
        <v>0</v>
      </c>
      <c r="AX57" s="172">
        <f>IF(AX$7&lt;='Invoer warmte'!$G54,
SUM(Rekenoverzicht!$F20:'Rekenoverzicht'!AX20)/'Invoer warmte'!$G54,
SUM(INDEX($G20:$BN20,AX$7-'Invoer warmte'!$G54+1):AX20)/'Invoer warmte'!$G54
)</f>
        <v>0</v>
      </c>
      <c r="AY57" s="172">
        <f>IF(AY$7&lt;='Invoer warmte'!$G54,
SUM(Rekenoverzicht!$F20:'Rekenoverzicht'!AY20)/'Invoer warmte'!$G54,
SUM(INDEX($G20:$BN20,AY$7-'Invoer warmte'!$G54+1):AY20)/'Invoer warmte'!$G54
)</f>
        <v>0</v>
      </c>
      <c r="AZ57" s="172">
        <f>IF(AZ$7&lt;='Invoer warmte'!$G54,
SUM(Rekenoverzicht!$F20:'Rekenoverzicht'!AZ20)/'Invoer warmte'!$G54,
SUM(INDEX($G20:$BN20,AZ$7-'Invoer warmte'!$G54+1):AZ20)/'Invoer warmte'!$G54
)</f>
        <v>0</v>
      </c>
      <c r="BA57" s="172">
        <f>IF(BA$7&lt;='Invoer warmte'!$G54,
SUM(Rekenoverzicht!$F20:'Rekenoverzicht'!BA20)/'Invoer warmte'!$G54,
SUM(INDEX($G20:$BN20,BA$7-'Invoer warmte'!$G54+1):BA20)/'Invoer warmte'!$G54
)</f>
        <v>0</v>
      </c>
      <c r="BB57" s="172">
        <f>IF(BB$7&lt;='Invoer warmte'!$G54,
SUM(Rekenoverzicht!$F20:'Rekenoverzicht'!BB20)/'Invoer warmte'!$G54,
SUM(INDEX($G20:$BN20,BB$7-'Invoer warmte'!$G54+1):BB20)/'Invoer warmte'!$G54
)</f>
        <v>0</v>
      </c>
      <c r="BC57" s="172">
        <f>IF(BC$7&lt;='Invoer warmte'!$G54,
SUM(Rekenoverzicht!$F20:'Rekenoverzicht'!BC20)/'Invoer warmte'!$G54,
SUM(INDEX($G20:$BN20,BC$7-'Invoer warmte'!$G54+1):BC20)/'Invoer warmte'!$G54
)</f>
        <v>0</v>
      </c>
      <c r="BD57" s="172">
        <f>IF(BD$7&lt;='Invoer warmte'!$G54,
SUM(Rekenoverzicht!$F20:'Rekenoverzicht'!BD20)/'Invoer warmte'!$G54,
SUM(INDEX($G20:$BN20,BD$7-'Invoer warmte'!$G54+1):BD20)/'Invoer warmte'!$G54
)</f>
        <v>0</v>
      </c>
      <c r="BE57" s="172">
        <f>IF(BE$7&lt;='Invoer warmte'!$G54,
SUM(Rekenoverzicht!$F20:'Rekenoverzicht'!BE20)/'Invoer warmte'!$G54,
SUM(INDEX($G20:$BN20,BE$7-'Invoer warmte'!$G54+1):BE20)/'Invoer warmte'!$G54
)</f>
        <v>0</v>
      </c>
      <c r="BF57" s="172">
        <f>IF(BF$7&lt;='Invoer warmte'!$G54,
SUM(Rekenoverzicht!$F20:'Rekenoverzicht'!BF20)/'Invoer warmte'!$G54,
SUM(INDEX($G20:$BN20,BF$7-'Invoer warmte'!$G54+1):BF20)/'Invoer warmte'!$G54
)</f>
        <v>0</v>
      </c>
      <c r="BG57" s="172">
        <f>IF(BG$7&lt;='Invoer warmte'!$G54,
SUM(Rekenoverzicht!$F20:'Rekenoverzicht'!BG20)/'Invoer warmte'!$G54,
SUM(INDEX($G20:$BN20,BG$7-'Invoer warmte'!$G54+1):BG20)/'Invoer warmte'!$G54
)</f>
        <v>0</v>
      </c>
      <c r="BH57" s="172">
        <f>IF(BH$7&lt;='Invoer warmte'!$G54,
SUM(Rekenoverzicht!$F20:'Rekenoverzicht'!BH20)/'Invoer warmte'!$G54,
SUM(INDEX($G20:$BN20,BH$7-'Invoer warmte'!$G54+1):BH20)/'Invoer warmte'!$G54
)</f>
        <v>0</v>
      </c>
      <c r="BI57" s="172">
        <f>IF(BI$7&lt;='Invoer warmte'!$G54,
SUM(Rekenoverzicht!$F20:'Rekenoverzicht'!BI20)/'Invoer warmte'!$G54,
SUM(INDEX($G20:$BN20,BI$7-'Invoer warmte'!$G54+1):BI20)/'Invoer warmte'!$G54
)</f>
        <v>0</v>
      </c>
      <c r="BJ57" s="172">
        <f>IF(BJ$7&lt;='Invoer warmte'!$G54,
SUM(Rekenoverzicht!$F20:'Rekenoverzicht'!BJ20)/'Invoer warmte'!$G54,
SUM(INDEX($G20:$BN20,BJ$7-'Invoer warmte'!$G54+1):BJ20)/'Invoer warmte'!$G54
)</f>
        <v>0</v>
      </c>
      <c r="BK57" s="172">
        <f>IF(BK$7&lt;='Invoer warmte'!$G54,
SUM(Rekenoverzicht!$F20:'Rekenoverzicht'!BK20)/'Invoer warmte'!$G54,
SUM(INDEX($G20:$BN20,BK$7-'Invoer warmte'!$G54+1):BK20)/'Invoer warmte'!$G54
)</f>
        <v>0</v>
      </c>
      <c r="BL57" s="172">
        <f>IF(BL$7&lt;='Invoer warmte'!$G54,
SUM(Rekenoverzicht!$F20:'Rekenoverzicht'!BL20)/'Invoer warmte'!$G54,
SUM(INDEX($G20:$BN20,BL$7-'Invoer warmte'!$G54+1):BL20)/'Invoer warmte'!$G54
)</f>
        <v>0</v>
      </c>
      <c r="BM57" s="172">
        <f>IF(BM$7&lt;='Invoer warmte'!$G54,
SUM(Rekenoverzicht!$F20:'Rekenoverzicht'!BM20)/'Invoer warmte'!$G54,
SUM(INDEX($G20:$BN20,BM$7-'Invoer warmte'!$G54+1):BM20)/'Invoer warmte'!$G54
)</f>
        <v>0</v>
      </c>
      <c r="BN57" s="172">
        <f>IF(BN$7&lt;='Invoer warmte'!$G54,
SUM(Rekenoverzicht!$F20:'Rekenoverzicht'!BN20)/'Invoer warmte'!$G54,
SUM(INDEX($G20:$BN20,BN$7-'Invoer warmte'!$G54+1):BN20)/'Invoer warmte'!$G54
)</f>
        <v>0</v>
      </c>
    </row>
    <row r="58" spans="5:66" x14ac:dyDescent="0.35">
      <c r="E58" t="s">
        <v>204</v>
      </c>
      <c r="G58" s="172">
        <f>IF(G$7&lt;='Invoer warmte'!$G55,
SUM(Rekenoverzicht!$F21:'Rekenoverzicht'!G21)/'Invoer warmte'!$G55,
SUM(INDEX($G21:$BN21,G$7-'Invoer warmte'!$G55+1):G21)/'Invoer warmte'!$G55
)</f>
        <v>0</v>
      </c>
      <c r="H58" s="172">
        <f>IF(H$7&lt;='Invoer warmte'!$G55,
SUM(Rekenoverzicht!$F21:'Rekenoverzicht'!H21)/'Invoer warmte'!$G55,
SUM(INDEX($G21:$BN21,H$7-'Invoer warmte'!$G55+1):H21)/'Invoer warmte'!$G55
)</f>
        <v>0</v>
      </c>
      <c r="I58" s="172">
        <f>IF(I$7&lt;='Invoer warmte'!$G55,
SUM(Rekenoverzicht!$F21:'Rekenoverzicht'!I21)/'Invoer warmte'!$G55,
SUM(INDEX($G21:$BN21,I$7-'Invoer warmte'!$G55+1):I21)/'Invoer warmte'!$G55
)</f>
        <v>0</v>
      </c>
      <c r="J58" s="172">
        <f>IF(J$7&lt;='Invoer warmte'!$G55,
SUM(Rekenoverzicht!$F21:'Rekenoverzicht'!J21)/'Invoer warmte'!$G55,
SUM(INDEX($G21:$BN21,J$7-'Invoer warmte'!$G55+1):J21)/'Invoer warmte'!$G55
)</f>
        <v>0</v>
      </c>
      <c r="K58" s="172">
        <f>IF(K$7&lt;='Invoer warmte'!$G55,
SUM(Rekenoverzicht!$F21:'Rekenoverzicht'!K21)/'Invoer warmte'!$G55,
SUM(INDEX($G21:$BN21,K$7-'Invoer warmte'!$G55+1):K21)/'Invoer warmte'!$G55
)</f>
        <v>0</v>
      </c>
      <c r="L58" s="172">
        <f>IF(L$7&lt;='Invoer warmte'!$G55,
SUM(Rekenoverzicht!$F21:'Rekenoverzicht'!L21)/'Invoer warmte'!$G55,
SUM(INDEX($G21:$BN21,L$7-'Invoer warmte'!$G55+1):L21)/'Invoer warmte'!$G55
)</f>
        <v>0</v>
      </c>
      <c r="M58" s="172">
        <f>IF(M$7&lt;='Invoer warmte'!$G55,
SUM(Rekenoverzicht!$F21:'Rekenoverzicht'!M21)/'Invoer warmte'!$G55,
SUM(INDEX($G21:$BN21,M$7-'Invoer warmte'!$G55+1):M21)/'Invoer warmte'!$G55
)</f>
        <v>0</v>
      </c>
      <c r="N58" s="172">
        <f>IF(N$7&lt;='Invoer warmte'!$G55,
SUM(Rekenoverzicht!$F21:'Rekenoverzicht'!N21)/'Invoer warmte'!$G55,
SUM(INDEX($G21:$BN21,N$7-'Invoer warmte'!$G55+1):N21)/'Invoer warmte'!$G55
)</f>
        <v>0</v>
      </c>
      <c r="O58" s="172">
        <f>IF(O$7&lt;='Invoer warmte'!$G55,
SUM(Rekenoverzicht!$F21:'Rekenoverzicht'!O21)/'Invoer warmte'!$G55,
SUM(INDEX($G21:$BN21,O$7-'Invoer warmte'!$G55+1):O21)/'Invoer warmte'!$G55
)</f>
        <v>0</v>
      </c>
      <c r="P58" s="172">
        <f>IF(P$7&lt;='Invoer warmte'!$G55,
SUM(Rekenoverzicht!$F21:'Rekenoverzicht'!P21)/'Invoer warmte'!$G55,
SUM(INDEX($G21:$BN21,P$7-'Invoer warmte'!$G55+1):P21)/'Invoer warmte'!$G55
)</f>
        <v>0</v>
      </c>
      <c r="Q58" s="172">
        <f>IF(Q$7&lt;='Invoer warmte'!$G55,
SUM(Rekenoverzicht!$F21:'Rekenoverzicht'!Q21)/'Invoer warmte'!$G55,
SUM(INDEX($G21:$BN21,Q$7-'Invoer warmte'!$G55+1):Q21)/'Invoer warmte'!$G55
)</f>
        <v>0</v>
      </c>
      <c r="R58" s="172">
        <f>IF(R$7&lt;='Invoer warmte'!$G55,
SUM(Rekenoverzicht!$F21:'Rekenoverzicht'!R21)/'Invoer warmte'!$G55,
SUM(INDEX($G21:$BN21,R$7-'Invoer warmte'!$G55+1):R21)/'Invoer warmte'!$G55
)</f>
        <v>0</v>
      </c>
      <c r="S58" s="172">
        <f>IF(S$7&lt;='Invoer warmte'!$G55,
SUM(Rekenoverzicht!$F21:'Rekenoverzicht'!S21)/'Invoer warmte'!$G55,
SUM(INDEX($G21:$BN21,S$7-'Invoer warmte'!$G55+1):S21)/'Invoer warmte'!$G55
)</f>
        <v>0</v>
      </c>
      <c r="T58" s="172">
        <f>IF(T$7&lt;='Invoer warmte'!$G55,
SUM(Rekenoverzicht!$F21:'Rekenoverzicht'!T21)/'Invoer warmte'!$G55,
SUM(INDEX($G21:$BN21,T$7-'Invoer warmte'!$G55+1):T21)/'Invoer warmte'!$G55
)</f>
        <v>0</v>
      </c>
      <c r="U58" s="172">
        <f>IF(U$7&lt;='Invoer warmte'!$G55,
SUM(Rekenoverzicht!$F21:'Rekenoverzicht'!U21)/'Invoer warmte'!$G55,
SUM(INDEX($G21:$BN21,U$7-'Invoer warmte'!$G55+1):U21)/'Invoer warmte'!$G55
)</f>
        <v>0</v>
      </c>
      <c r="V58" s="172">
        <f>IF(V$7&lt;='Invoer warmte'!$G55,
SUM(Rekenoverzicht!$F21:'Rekenoverzicht'!V21)/'Invoer warmte'!$G55,
SUM(INDEX($G21:$BN21,V$7-'Invoer warmte'!$G55+1):V21)/'Invoer warmte'!$G55
)</f>
        <v>0</v>
      </c>
      <c r="W58" s="172">
        <f>IF(W$7&lt;='Invoer warmte'!$G55,
SUM(Rekenoverzicht!$F21:'Rekenoverzicht'!W21)/'Invoer warmte'!$G55,
SUM(INDEX($G21:$BN21,W$7-'Invoer warmte'!$G55+1):W21)/'Invoer warmte'!$G55
)</f>
        <v>0</v>
      </c>
      <c r="X58" s="172">
        <f>IF(X$7&lt;='Invoer warmte'!$G55,
SUM(Rekenoverzicht!$F21:'Rekenoverzicht'!X21)/'Invoer warmte'!$G55,
SUM(INDEX($G21:$BN21,X$7-'Invoer warmte'!$G55+1):X21)/'Invoer warmte'!$G55
)</f>
        <v>0</v>
      </c>
      <c r="Y58" s="172">
        <f>IF(Y$7&lt;='Invoer warmte'!$G55,
SUM(Rekenoverzicht!$F21:'Rekenoverzicht'!Y21)/'Invoer warmte'!$G55,
SUM(INDEX($G21:$BN21,Y$7-'Invoer warmte'!$G55+1):Y21)/'Invoer warmte'!$G55
)</f>
        <v>0</v>
      </c>
      <c r="Z58" s="172">
        <f>IF(Z$7&lt;='Invoer warmte'!$G55,
SUM(Rekenoverzicht!$F21:'Rekenoverzicht'!Z21)/'Invoer warmte'!$G55,
SUM(INDEX($G21:$BN21,Z$7-'Invoer warmte'!$G55+1):Z21)/'Invoer warmte'!$G55
)</f>
        <v>0</v>
      </c>
      <c r="AA58" s="172">
        <f>IF(AA$7&lt;='Invoer warmte'!$G55,
SUM(Rekenoverzicht!$F21:'Rekenoverzicht'!AA21)/'Invoer warmte'!$G55,
SUM(INDEX($G21:$BN21,AA$7-'Invoer warmte'!$G55+1):AA21)/'Invoer warmte'!$G55
)</f>
        <v>0</v>
      </c>
      <c r="AB58" s="172">
        <f>IF(AB$7&lt;='Invoer warmte'!$G55,
SUM(Rekenoverzicht!$F21:'Rekenoverzicht'!AB21)/'Invoer warmte'!$G55,
SUM(INDEX($G21:$BN21,AB$7-'Invoer warmte'!$G55+1):AB21)/'Invoer warmte'!$G55
)</f>
        <v>0</v>
      </c>
      <c r="AC58" s="172">
        <f>IF(AC$7&lt;='Invoer warmte'!$G55,
SUM(Rekenoverzicht!$F21:'Rekenoverzicht'!AC21)/'Invoer warmte'!$G55,
SUM(INDEX($G21:$BN21,AC$7-'Invoer warmte'!$G55+1):AC21)/'Invoer warmte'!$G55
)</f>
        <v>0</v>
      </c>
      <c r="AD58" s="172">
        <f>IF(AD$7&lt;='Invoer warmte'!$G55,
SUM(Rekenoverzicht!$F21:'Rekenoverzicht'!AD21)/'Invoer warmte'!$G55,
SUM(INDEX($G21:$BN21,AD$7-'Invoer warmte'!$G55+1):AD21)/'Invoer warmte'!$G55
)</f>
        <v>0</v>
      </c>
      <c r="AE58" s="172">
        <f>IF(AE$7&lt;='Invoer warmte'!$G55,
SUM(Rekenoverzicht!$F21:'Rekenoverzicht'!AE21)/'Invoer warmte'!$G55,
SUM(INDEX($G21:$BN21,AE$7-'Invoer warmte'!$G55+1):AE21)/'Invoer warmte'!$G55
)</f>
        <v>0</v>
      </c>
      <c r="AF58" s="172">
        <f>IF(AF$7&lt;='Invoer warmte'!$G55,
SUM(Rekenoverzicht!$F21:'Rekenoverzicht'!AF21)/'Invoer warmte'!$G55,
SUM(INDEX($G21:$BN21,AF$7-'Invoer warmte'!$G55+1):AF21)/'Invoer warmte'!$G55
)</f>
        <v>0</v>
      </c>
      <c r="AG58" s="172">
        <f>IF(AG$7&lt;='Invoer warmte'!$G55,
SUM(Rekenoverzicht!$F21:'Rekenoverzicht'!AG21)/'Invoer warmte'!$G55,
SUM(INDEX($G21:$BN21,AG$7-'Invoer warmte'!$G55+1):AG21)/'Invoer warmte'!$G55
)</f>
        <v>0</v>
      </c>
      <c r="AH58" s="172">
        <f>IF(AH$7&lt;='Invoer warmte'!$G55,
SUM(Rekenoverzicht!$F21:'Rekenoverzicht'!AH21)/'Invoer warmte'!$G55,
SUM(INDEX($G21:$BN21,AH$7-'Invoer warmte'!$G55+1):AH21)/'Invoer warmte'!$G55
)</f>
        <v>0</v>
      </c>
      <c r="AI58" s="172">
        <f>IF(AI$7&lt;='Invoer warmte'!$G55,
SUM(Rekenoverzicht!$F21:'Rekenoverzicht'!AI21)/'Invoer warmte'!$G55,
SUM(INDEX($G21:$BN21,AI$7-'Invoer warmte'!$G55+1):AI21)/'Invoer warmte'!$G55
)</f>
        <v>0</v>
      </c>
      <c r="AJ58" s="172">
        <f>IF(AJ$7&lt;='Invoer warmte'!$G55,
SUM(Rekenoverzicht!$F21:'Rekenoverzicht'!AJ21)/'Invoer warmte'!$G55,
SUM(INDEX($G21:$BN21,AJ$7-'Invoer warmte'!$G55+1):AJ21)/'Invoer warmte'!$G55
)</f>
        <v>0</v>
      </c>
      <c r="AK58" s="172">
        <f>IF(AK$7&lt;='Invoer warmte'!$G55,
SUM(Rekenoverzicht!$F21:'Rekenoverzicht'!AK21)/'Invoer warmte'!$G55,
SUM(INDEX($G21:$BN21,AK$7-'Invoer warmte'!$G55+1):AK21)/'Invoer warmte'!$G55
)</f>
        <v>0</v>
      </c>
      <c r="AL58" s="172">
        <f>IF(AL$7&lt;='Invoer warmte'!$G55,
SUM(Rekenoverzicht!$F21:'Rekenoverzicht'!AL21)/'Invoer warmte'!$G55,
SUM(INDEX($G21:$BN21,AL$7-'Invoer warmte'!$G55+1):AL21)/'Invoer warmte'!$G55
)</f>
        <v>0</v>
      </c>
      <c r="AM58" s="172">
        <f>IF(AM$7&lt;='Invoer warmte'!$G55,
SUM(Rekenoverzicht!$F21:'Rekenoverzicht'!AM21)/'Invoer warmte'!$G55,
SUM(INDEX($G21:$BN21,AM$7-'Invoer warmte'!$G55+1):AM21)/'Invoer warmte'!$G55
)</f>
        <v>0</v>
      </c>
      <c r="AN58" s="172">
        <f>IF(AN$7&lt;='Invoer warmte'!$G55,
SUM(Rekenoverzicht!$F21:'Rekenoverzicht'!AN21)/'Invoer warmte'!$G55,
SUM(INDEX($G21:$BN21,AN$7-'Invoer warmte'!$G55+1):AN21)/'Invoer warmte'!$G55
)</f>
        <v>0</v>
      </c>
      <c r="AO58" s="172">
        <f>IF(AO$7&lt;='Invoer warmte'!$G55,
SUM(Rekenoverzicht!$F21:'Rekenoverzicht'!AO21)/'Invoer warmte'!$G55,
SUM(INDEX($G21:$BN21,AO$7-'Invoer warmte'!$G55+1):AO21)/'Invoer warmte'!$G55
)</f>
        <v>0</v>
      </c>
      <c r="AP58" s="172">
        <f>IF(AP$7&lt;='Invoer warmte'!$G55,
SUM(Rekenoverzicht!$F21:'Rekenoverzicht'!AP21)/'Invoer warmte'!$G55,
SUM(INDEX($G21:$BN21,AP$7-'Invoer warmte'!$G55+1):AP21)/'Invoer warmte'!$G55
)</f>
        <v>0</v>
      </c>
      <c r="AQ58" s="172">
        <f>IF(AQ$7&lt;='Invoer warmte'!$G55,
SUM(Rekenoverzicht!$F21:'Rekenoverzicht'!AQ21)/'Invoer warmte'!$G55,
SUM(INDEX($G21:$BN21,AQ$7-'Invoer warmte'!$G55+1):AQ21)/'Invoer warmte'!$G55
)</f>
        <v>0</v>
      </c>
      <c r="AR58" s="172">
        <f>IF(AR$7&lt;='Invoer warmte'!$G55,
SUM(Rekenoverzicht!$F21:'Rekenoverzicht'!AR21)/'Invoer warmte'!$G55,
SUM(INDEX($G21:$BN21,AR$7-'Invoer warmte'!$G55+1):AR21)/'Invoer warmte'!$G55
)</f>
        <v>0</v>
      </c>
      <c r="AS58" s="172">
        <f>IF(AS$7&lt;='Invoer warmte'!$G55,
SUM(Rekenoverzicht!$F21:'Rekenoverzicht'!AS21)/'Invoer warmte'!$G55,
SUM(INDEX($G21:$BN21,AS$7-'Invoer warmte'!$G55+1):AS21)/'Invoer warmte'!$G55
)</f>
        <v>0</v>
      </c>
      <c r="AT58" s="172">
        <f>IF(AT$7&lt;='Invoer warmte'!$G55,
SUM(Rekenoverzicht!$F21:'Rekenoverzicht'!AT21)/'Invoer warmte'!$G55,
SUM(INDEX($G21:$BN21,AT$7-'Invoer warmte'!$G55+1):AT21)/'Invoer warmte'!$G55
)</f>
        <v>0</v>
      </c>
      <c r="AU58" s="172">
        <f>IF(AU$7&lt;='Invoer warmte'!$G55,
SUM(Rekenoverzicht!$F21:'Rekenoverzicht'!AU21)/'Invoer warmte'!$G55,
SUM(INDEX($G21:$BN21,AU$7-'Invoer warmte'!$G55+1):AU21)/'Invoer warmte'!$G55
)</f>
        <v>0</v>
      </c>
      <c r="AV58" s="172">
        <f>IF(AV$7&lt;='Invoer warmte'!$G55,
SUM(Rekenoverzicht!$F21:'Rekenoverzicht'!AV21)/'Invoer warmte'!$G55,
SUM(INDEX($G21:$BN21,AV$7-'Invoer warmte'!$G55+1):AV21)/'Invoer warmte'!$G55
)</f>
        <v>0</v>
      </c>
      <c r="AW58" s="172">
        <f>IF(AW$7&lt;='Invoer warmte'!$G55,
SUM(Rekenoverzicht!$F21:'Rekenoverzicht'!AW21)/'Invoer warmte'!$G55,
SUM(INDEX($G21:$BN21,AW$7-'Invoer warmte'!$G55+1):AW21)/'Invoer warmte'!$G55
)</f>
        <v>0</v>
      </c>
      <c r="AX58" s="172">
        <f>IF(AX$7&lt;='Invoer warmte'!$G55,
SUM(Rekenoverzicht!$F21:'Rekenoverzicht'!AX21)/'Invoer warmte'!$G55,
SUM(INDEX($G21:$BN21,AX$7-'Invoer warmte'!$G55+1):AX21)/'Invoer warmte'!$G55
)</f>
        <v>0</v>
      </c>
      <c r="AY58" s="172">
        <f>IF(AY$7&lt;='Invoer warmte'!$G55,
SUM(Rekenoverzicht!$F21:'Rekenoverzicht'!AY21)/'Invoer warmte'!$G55,
SUM(INDEX($G21:$BN21,AY$7-'Invoer warmte'!$G55+1):AY21)/'Invoer warmte'!$G55
)</f>
        <v>0</v>
      </c>
      <c r="AZ58" s="172">
        <f>IF(AZ$7&lt;='Invoer warmte'!$G55,
SUM(Rekenoverzicht!$F21:'Rekenoverzicht'!AZ21)/'Invoer warmte'!$G55,
SUM(INDEX($G21:$BN21,AZ$7-'Invoer warmte'!$G55+1):AZ21)/'Invoer warmte'!$G55
)</f>
        <v>0</v>
      </c>
      <c r="BA58" s="172">
        <f>IF(BA$7&lt;='Invoer warmte'!$G55,
SUM(Rekenoverzicht!$F21:'Rekenoverzicht'!BA21)/'Invoer warmte'!$G55,
SUM(INDEX($G21:$BN21,BA$7-'Invoer warmte'!$G55+1):BA21)/'Invoer warmte'!$G55
)</f>
        <v>0</v>
      </c>
      <c r="BB58" s="172">
        <f>IF(BB$7&lt;='Invoer warmte'!$G55,
SUM(Rekenoverzicht!$F21:'Rekenoverzicht'!BB21)/'Invoer warmte'!$G55,
SUM(INDEX($G21:$BN21,BB$7-'Invoer warmte'!$G55+1):BB21)/'Invoer warmte'!$G55
)</f>
        <v>0</v>
      </c>
      <c r="BC58" s="172">
        <f>IF(BC$7&lt;='Invoer warmte'!$G55,
SUM(Rekenoverzicht!$F21:'Rekenoverzicht'!BC21)/'Invoer warmte'!$G55,
SUM(INDEX($G21:$BN21,BC$7-'Invoer warmte'!$G55+1):BC21)/'Invoer warmte'!$G55
)</f>
        <v>0</v>
      </c>
      <c r="BD58" s="172">
        <f>IF(BD$7&lt;='Invoer warmte'!$G55,
SUM(Rekenoverzicht!$F21:'Rekenoverzicht'!BD21)/'Invoer warmte'!$G55,
SUM(INDEX($G21:$BN21,BD$7-'Invoer warmte'!$G55+1):BD21)/'Invoer warmte'!$G55
)</f>
        <v>0</v>
      </c>
      <c r="BE58" s="172">
        <f>IF(BE$7&lt;='Invoer warmte'!$G55,
SUM(Rekenoverzicht!$F21:'Rekenoverzicht'!BE21)/'Invoer warmte'!$G55,
SUM(INDEX($G21:$BN21,BE$7-'Invoer warmte'!$G55+1):BE21)/'Invoer warmte'!$G55
)</f>
        <v>0</v>
      </c>
      <c r="BF58" s="172">
        <f>IF(BF$7&lt;='Invoer warmte'!$G55,
SUM(Rekenoverzicht!$F21:'Rekenoverzicht'!BF21)/'Invoer warmte'!$G55,
SUM(INDEX($G21:$BN21,BF$7-'Invoer warmte'!$G55+1):BF21)/'Invoer warmte'!$G55
)</f>
        <v>0</v>
      </c>
      <c r="BG58" s="172">
        <f>IF(BG$7&lt;='Invoer warmte'!$G55,
SUM(Rekenoverzicht!$F21:'Rekenoverzicht'!BG21)/'Invoer warmte'!$G55,
SUM(INDEX($G21:$BN21,BG$7-'Invoer warmte'!$G55+1):BG21)/'Invoer warmte'!$G55
)</f>
        <v>0</v>
      </c>
      <c r="BH58" s="172">
        <f>IF(BH$7&lt;='Invoer warmte'!$G55,
SUM(Rekenoverzicht!$F21:'Rekenoverzicht'!BH21)/'Invoer warmte'!$G55,
SUM(INDEX($G21:$BN21,BH$7-'Invoer warmte'!$G55+1):BH21)/'Invoer warmte'!$G55
)</f>
        <v>0</v>
      </c>
      <c r="BI58" s="172">
        <f>IF(BI$7&lt;='Invoer warmte'!$G55,
SUM(Rekenoverzicht!$F21:'Rekenoverzicht'!BI21)/'Invoer warmte'!$G55,
SUM(INDEX($G21:$BN21,BI$7-'Invoer warmte'!$G55+1):BI21)/'Invoer warmte'!$G55
)</f>
        <v>0</v>
      </c>
      <c r="BJ58" s="172">
        <f>IF(BJ$7&lt;='Invoer warmte'!$G55,
SUM(Rekenoverzicht!$F21:'Rekenoverzicht'!BJ21)/'Invoer warmte'!$G55,
SUM(INDEX($G21:$BN21,BJ$7-'Invoer warmte'!$G55+1):BJ21)/'Invoer warmte'!$G55
)</f>
        <v>0</v>
      </c>
      <c r="BK58" s="172">
        <f>IF(BK$7&lt;='Invoer warmte'!$G55,
SUM(Rekenoverzicht!$F21:'Rekenoverzicht'!BK21)/'Invoer warmte'!$G55,
SUM(INDEX($G21:$BN21,BK$7-'Invoer warmte'!$G55+1):BK21)/'Invoer warmte'!$G55
)</f>
        <v>0</v>
      </c>
      <c r="BL58" s="172">
        <f>IF(BL$7&lt;='Invoer warmte'!$G55,
SUM(Rekenoverzicht!$F21:'Rekenoverzicht'!BL21)/'Invoer warmte'!$G55,
SUM(INDEX($G21:$BN21,BL$7-'Invoer warmte'!$G55+1):BL21)/'Invoer warmte'!$G55
)</f>
        <v>0</v>
      </c>
      <c r="BM58" s="172">
        <f>IF(BM$7&lt;='Invoer warmte'!$G55,
SUM(Rekenoverzicht!$F21:'Rekenoverzicht'!BM21)/'Invoer warmte'!$G55,
SUM(INDEX($G21:$BN21,BM$7-'Invoer warmte'!$G55+1):BM21)/'Invoer warmte'!$G55
)</f>
        <v>0</v>
      </c>
      <c r="BN58" s="172">
        <f>IF(BN$7&lt;='Invoer warmte'!$G55,
SUM(Rekenoverzicht!$F21:'Rekenoverzicht'!BN21)/'Invoer warmte'!$G55,
SUM(INDEX($G21:$BN21,BN$7-'Invoer warmte'!$G55+1):BN21)/'Invoer warmte'!$G55
)</f>
        <v>0</v>
      </c>
    </row>
    <row r="59" spans="5:66" x14ac:dyDescent="0.35">
      <c r="E59" s="18" t="s">
        <v>205</v>
      </c>
      <c r="F59" s="18"/>
      <c r="G59" s="173">
        <f>IF(G$7&lt;='Invoer warmte'!$G56,
SUM(Rekenoverzicht!$F22:'Rekenoverzicht'!G22)/'Invoer warmte'!$G56,
SUM(INDEX($G22:$BN22,G$7-'Invoer warmte'!$G56+1):G22)/'Invoer warmte'!$G56
)</f>
        <v>0</v>
      </c>
      <c r="H59" s="173">
        <f>IF(H$7&lt;='Invoer warmte'!$G56,
SUM(Rekenoverzicht!$F22:'Rekenoverzicht'!H22)/'Invoer warmte'!$G56,
SUM(INDEX($G22:$BN22,H$7-'Invoer warmte'!$G56+1):H22)/'Invoer warmte'!$G56
)</f>
        <v>0</v>
      </c>
      <c r="I59" s="173">
        <f>IF(I$7&lt;='Invoer warmte'!$G56,
SUM(Rekenoverzicht!$F22:'Rekenoverzicht'!I22)/'Invoer warmte'!$G56,
SUM(INDEX($G22:$BN22,I$7-'Invoer warmte'!$G56+1):I22)/'Invoer warmte'!$G56
)</f>
        <v>0</v>
      </c>
      <c r="J59" s="173">
        <f>IF(J$7&lt;='Invoer warmte'!$G56,
SUM(Rekenoverzicht!$F22:'Rekenoverzicht'!J22)/'Invoer warmte'!$G56,
SUM(INDEX($G22:$BN22,J$7-'Invoer warmte'!$G56+1):J22)/'Invoer warmte'!$G56
)</f>
        <v>0</v>
      </c>
      <c r="K59" s="173">
        <f>IF(K$7&lt;='Invoer warmte'!$G56,
SUM(Rekenoverzicht!$F22:'Rekenoverzicht'!K22)/'Invoer warmte'!$G56,
SUM(INDEX($G22:$BN22,K$7-'Invoer warmte'!$G56+1):K22)/'Invoer warmte'!$G56
)</f>
        <v>0</v>
      </c>
      <c r="L59" s="173">
        <f>IF(L$7&lt;='Invoer warmte'!$G56,
SUM(Rekenoverzicht!$F22:'Rekenoverzicht'!L22)/'Invoer warmte'!$G56,
SUM(INDEX($G22:$BN22,L$7-'Invoer warmte'!$G56+1):L22)/'Invoer warmte'!$G56
)</f>
        <v>0</v>
      </c>
      <c r="M59" s="173">
        <f>IF(M$7&lt;='Invoer warmte'!$G56,
SUM(Rekenoverzicht!$F22:'Rekenoverzicht'!M22)/'Invoer warmte'!$G56,
SUM(INDEX($G22:$BN22,M$7-'Invoer warmte'!$G56+1):M22)/'Invoer warmte'!$G56
)</f>
        <v>0</v>
      </c>
      <c r="N59" s="173">
        <f>IF(N$7&lt;='Invoer warmte'!$G56,
SUM(Rekenoverzicht!$F22:'Rekenoverzicht'!N22)/'Invoer warmte'!$G56,
SUM(INDEX($G22:$BN22,N$7-'Invoer warmte'!$G56+1):N22)/'Invoer warmte'!$G56
)</f>
        <v>0</v>
      </c>
      <c r="O59" s="173">
        <f>IF(O$7&lt;='Invoer warmte'!$G56,
SUM(Rekenoverzicht!$F22:'Rekenoverzicht'!O22)/'Invoer warmte'!$G56,
SUM(INDEX($G22:$BN22,O$7-'Invoer warmte'!$G56+1):O22)/'Invoer warmte'!$G56
)</f>
        <v>0</v>
      </c>
      <c r="P59" s="173">
        <f>IF(P$7&lt;='Invoer warmte'!$G56,
SUM(Rekenoverzicht!$F22:'Rekenoverzicht'!P22)/'Invoer warmte'!$G56,
SUM(INDEX($G22:$BN22,P$7-'Invoer warmte'!$G56+1):P22)/'Invoer warmte'!$G56
)</f>
        <v>0</v>
      </c>
      <c r="Q59" s="173">
        <f>IF(Q$7&lt;='Invoer warmte'!$G56,
SUM(Rekenoverzicht!$F22:'Rekenoverzicht'!Q22)/'Invoer warmte'!$G56,
SUM(INDEX($G22:$BN22,Q$7-'Invoer warmte'!$G56+1):Q22)/'Invoer warmte'!$G56
)</f>
        <v>0</v>
      </c>
      <c r="R59" s="173">
        <f>IF(R$7&lt;='Invoer warmte'!$G56,
SUM(Rekenoverzicht!$F22:'Rekenoverzicht'!R22)/'Invoer warmte'!$G56,
SUM(INDEX($G22:$BN22,R$7-'Invoer warmte'!$G56+1):R22)/'Invoer warmte'!$G56
)</f>
        <v>0</v>
      </c>
      <c r="S59" s="173">
        <f>IF(S$7&lt;='Invoer warmte'!$G56,
SUM(Rekenoverzicht!$F22:'Rekenoverzicht'!S22)/'Invoer warmte'!$G56,
SUM(INDEX($G22:$BN22,S$7-'Invoer warmte'!$G56+1):S22)/'Invoer warmte'!$G56
)</f>
        <v>0</v>
      </c>
      <c r="T59" s="173">
        <f>IF(T$7&lt;='Invoer warmte'!$G56,
SUM(Rekenoverzicht!$F22:'Rekenoverzicht'!T22)/'Invoer warmte'!$G56,
SUM(INDEX($G22:$BN22,T$7-'Invoer warmte'!$G56+1):T22)/'Invoer warmte'!$G56
)</f>
        <v>0</v>
      </c>
      <c r="U59" s="173">
        <f>IF(U$7&lt;='Invoer warmte'!$G56,
SUM(Rekenoverzicht!$F22:'Rekenoverzicht'!U22)/'Invoer warmte'!$G56,
SUM(INDEX($G22:$BN22,U$7-'Invoer warmte'!$G56+1):U22)/'Invoer warmte'!$G56
)</f>
        <v>0</v>
      </c>
      <c r="V59" s="173">
        <f>IF(V$7&lt;='Invoer warmte'!$G56,
SUM(Rekenoverzicht!$F22:'Rekenoverzicht'!V22)/'Invoer warmte'!$G56,
SUM(INDEX($G22:$BN22,V$7-'Invoer warmte'!$G56+1):V22)/'Invoer warmte'!$G56
)</f>
        <v>0</v>
      </c>
      <c r="W59" s="173">
        <f>IF(W$7&lt;='Invoer warmte'!$G56,
SUM(Rekenoverzicht!$F22:'Rekenoverzicht'!W22)/'Invoer warmte'!$G56,
SUM(INDEX($G22:$BN22,W$7-'Invoer warmte'!$G56+1):W22)/'Invoer warmte'!$G56
)</f>
        <v>0</v>
      </c>
      <c r="X59" s="173">
        <f>IF(X$7&lt;='Invoer warmte'!$G56,
SUM(Rekenoverzicht!$F22:'Rekenoverzicht'!X22)/'Invoer warmte'!$G56,
SUM(INDEX($G22:$BN22,X$7-'Invoer warmte'!$G56+1):X22)/'Invoer warmte'!$G56
)</f>
        <v>0</v>
      </c>
      <c r="Y59" s="173">
        <f>IF(Y$7&lt;='Invoer warmte'!$G56,
SUM(Rekenoverzicht!$F22:'Rekenoverzicht'!Y22)/'Invoer warmte'!$G56,
SUM(INDEX($G22:$BN22,Y$7-'Invoer warmte'!$G56+1):Y22)/'Invoer warmte'!$G56
)</f>
        <v>0</v>
      </c>
      <c r="Z59" s="173">
        <f>IF(Z$7&lt;='Invoer warmte'!$G56,
SUM(Rekenoverzicht!$F22:'Rekenoverzicht'!Z22)/'Invoer warmte'!$G56,
SUM(INDEX($G22:$BN22,Z$7-'Invoer warmte'!$G56+1):Z22)/'Invoer warmte'!$G56
)</f>
        <v>0</v>
      </c>
      <c r="AA59" s="173">
        <f>IF(AA$7&lt;='Invoer warmte'!$G56,
SUM(Rekenoverzicht!$F22:'Rekenoverzicht'!AA22)/'Invoer warmte'!$G56,
SUM(INDEX($G22:$BN22,AA$7-'Invoer warmte'!$G56+1):AA22)/'Invoer warmte'!$G56
)</f>
        <v>0</v>
      </c>
      <c r="AB59" s="173">
        <f>IF(AB$7&lt;='Invoer warmte'!$G56,
SUM(Rekenoverzicht!$F22:'Rekenoverzicht'!AB22)/'Invoer warmte'!$G56,
SUM(INDEX($G22:$BN22,AB$7-'Invoer warmte'!$G56+1):AB22)/'Invoer warmte'!$G56
)</f>
        <v>0</v>
      </c>
      <c r="AC59" s="173">
        <f>IF(AC$7&lt;='Invoer warmte'!$G56,
SUM(Rekenoverzicht!$F22:'Rekenoverzicht'!AC22)/'Invoer warmte'!$G56,
SUM(INDEX($G22:$BN22,AC$7-'Invoer warmte'!$G56+1):AC22)/'Invoer warmte'!$G56
)</f>
        <v>0</v>
      </c>
      <c r="AD59" s="173">
        <f>IF(AD$7&lt;='Invoer warmte'!$G56,
SUM(Rekenoverzicht!$F22:'Rekenoverzicht'!AD22)/'Invoer warmte'!$G56,
SUM(INDEX($G22:$BN22,AD$7-'Invoer warmte'!$G56+1):AD22)/'Invoer warmte'!$G56
)</f>
        <v>0</v>
      </c>
      <c r="AE59" s="173">
        <f>IF(AE$7&lt;='Invoer warmte'!$G56,
SUM(Rekenoverzicht!$F22:'Rekenoverzicht'!AE22)/'Invoer warmte'!$G56,
SUM(INDEX($G22:$BN22,AE$7-'Invoer warmte'!$G56+1):AE22)/'Invoer warmte'!$G56
)</f>
        <v>0</v>
      </c>
      <c r="AF59" s="173">
        <f>IF(AF$7&lt;='Invoer warmte'!$G56,
SUM(Rekenoverzicht!$F22:'Rekenoverzicht'!AF22)/'Invoer warmte'!$G56,
SUM(INDEX($G22:$BN22,AF$7-'Invoer warmte'!$G56+1):AF22)/'Invoer warmte'!$G56
)</f>
        <v>0</v>
      </c>
      <c r="AG59" s="173">
        <f>IF(AG$7&lt;='Invoer warmte'!$G56,
SUM(Rekenoverzicht!$F22:'Rekenoverzicht'!AG22)/'Invoer warmte'!$G56,
SUM(INDEX($G22:$BN22,AG$7-'Invoer warmte'!$G56+1):AG22)/'Invoer warmte'!$G56
)</f>
        <v>0</v>
      </c>
      <c r="AH59" s="173">
        <f>IF(AH$7&lt;='Invoer warmte'!$G56,
SUM(Rekenoverzicht!$F22:'Rekenoverzicht'!AH22)/'Invoer warmte'!$G56,
SUM(INDEX($G22:$BN22,AH$7-'Invoer warmte'!$G56+1):AH22)/'Invoer warmte'!$G56
)</f>
        <v>0</v>
      </c>
      <c r="AI59" s="173">
        <f>IF(AI$7&lt;='Invoer warmte'!$G56,
SUM(Rekenoverzicht!$F22:'Rekenoverzicht'!AI22)/'Invoer warmte'!$G56,
SUM(INDEX($G22:$BN22,AI$7-'Invoer warmte'!$G56+1):AI22)/'Invoer warmte'!$G56
)</f>
        <v>0</v>
      </c>
      <c r="AJ59" s="173">
        <f>IF(AJ$7&lt;='Invoer warmte'!$G56,
SUM(Rekenoverzicht!$F22:'Rekenoverzicht'!AJ22)/'Invoer warmte'!$G56,
SUM(INDEX($G22:$BN22,AJ$7-'Invoer warmte'!$G56+1):AJ22)/'Invoer warmte'!$G56
)</f>
        <v>0</v>
      </c>
      <c r="AK59" s="173">
        <f>IF(AK$7&lt;='Invoer warmte'!$G56,
SUM(Rekenoverzicht!$F22:'Rekenoverzicht'!AK22)/'Invoer warmte'!$G56,
SUM(INDEX($G22:$BN22,AK$7-'Invoer warmte'!$G56+1):AK22)/'Invoer warmte'!$G56
)</f>
        <v>0</v>
      </c>
      <c r="AL59" s="173">
        <f>IF(AL$7&lt;='Invoer warmte'!$G56,
SUM(Rekenoverzicht!$F22:'Rekenoverzicht'!AL22)/'Invoer warmte'!$G56,
SUM(INDEX($G22:$BN22,AL$7-'Invoer warmte'!$G56+1):AL22)/'Invoer warmte'!$G56
)</f>
        <v>0</v>
      </c>
      <c r="AM59" s="173">
        <f>IF(AM$7&lt;='Invoer warmte'!$G56,
SUM(Rekenoverzicht!$F22:'Rekenoverzicht'!AM22)/'Invoer warmte'!$G56,
SUM(INDEX($G22:$BN22,AM$7-'Invoer warmte'!$G56+1):AM22)/'Invoer warmte'!$G56
)</f>
        <v>0</v>
      </c>
      <c r="AN59" s="173">
        <f>IF(AN$7&lt;='Invoer warmte'!$G56,
SUM(Rekenoverzicht!$F22:'Rekenoverzicht'!AN22)/'Invoer warmte'!$G56,
SUM(INDEX($G22:$BN22,AN$7-'Invoer warmte'!$G56+1):AN22)/'Invoer warmte'!$G56
)</f>
        <v>0</v>
      </c>
      <c r="AO59" s="173">
        <f>IF(AO$7&lt;='Invoer warmte'!$G56,
SUM(Rekenoverzicht!$F22:'Rekenoverzicht'!AO22)/'Invoer warmte'!$G56,
SUM(INDEX($G22:$BN22,AO$7-'Invoer warmte'!$G56+1):AO22)/'Invoer warmte'!$G56
)</f>
        <v>0</v>
      </c>
      <c r="AP59" s="173">
        <f>IF(AP$7&lt;='Invoer warmte'!$G56,
SUM(Rekenoverzicht!$F22:'Rekenoverzicht'!AP22)/'Invoer warmte'!$G56,
SUM(INDEX($G22:$BN22,AP$7-'Invoer warmte'!$G56+1):AP22)/'Invoer warmte'!$G56
)</f>
        <v>0</v>
      </c>
      <c r="AQ59" s="173">
        <f>IF(AQ$7&lt;='Invoer warmte'!$G56,
SUM(Rekenoverzicht!$F22:'Rekenoverzicht'!AQ22)/'Invoer warmte'!$G56,
SUM(INDEX($G22:$BN22,AQ$7-'Invoer warmte'!$G56+1):AQ22)/'Invoer warmte'!$G56
)</f>
        <v>0</v>
      </c>
      <c r="AR59" s="173">
        <f>IF(AR$7&lt;='Invoer warmte'!$G56,
SUM(Rekenoverzicht!$F22:'Rekenoverzicht'!AR22)/'Invoer warmte'!$G56,
SUM(INDEX($G22:$BN22,AR$7-'Invoer warmte'!$G56+1):AR22)/'Invoer warmte'!$G56
)</f>
        <v>0</v>
      </c>
      <c r="AS59" s="173">
        <f>IF(AS$7&lt;='Invoer warmte'!$G56,
SUM(Rekenoverzicht!$F22:'Rekenoverzicht'!AS22)/'Invoer warmte'!$G56,
SUM(INDEX($G22:$BN22,AS$7-'Invoer warmte'!$G56+1):AS22)/'Invoer warmte'!$G56
)</f>
        <v>0</v>
      </c>
      <c r="AT59" s="173">
        <f>IF(AT$7&lt;='Invoer warmte'!$G56,
SUM(Rekenoverzicht!$F22:'Rekenoverzicht'!AT22)/'Invoer warmte'!$G56,
SUM(INDEX($G22:$BN22,AT$7-'Invoer warmte'!$G56+1):AT22)/'Invoer warmte'!$G56
)</f>
        <v>0</v>
      </c>
      <c r="AU59" s="173">
        <f>IF(AU$7&lt;='Invoer warmte'!$G56,
SUM(Rekenoverzicht!$F22:'Rekenoverzicht'!AU22)/'Invoer warmte'!$G56,
SUM(INDEX($G22:$BN22,AU$7-'Invoer warmte'!$G56+1):AU22)/'Invoer warmte'!$G56
)</f>
        <v>0</v>
      </c>
      <c r="AV59" s="173">
        <f>IF(AV$7&lt;='Invoer warmte'!$G56,
SUM(Rekenoverzicht!$F22:'Rekenoverzicht'!AV22)/'Invoer warmte'!$G56,
SUM(INDEX($G22:$BN22,AV$7-'Invoer warmte'!$G56+1):AV22)/'Invoer warmte'!$G56
)</f>
        <v>0</v>
      </c>
      <c r="AW59" s="173">
        <f>IF(AW$7&lt;='Invoer warmte'!$G56,
SUM(Rekenoverzicht!$F22:'Rekenoverzicht'!AW22)/'Invoer warmte'!$G56,
SUM(INDEX($G22:$BN22,AW$7-'Invoer warmte'!$G56+1):AW22)/'Invoer warmte'!$G56
)</f>
        <v>0</v>
      </c>
      <c r="AX59" s="173">
        <f>IF(AX$7&lt;='Invoer warmte'!$G56,
SUM(Rekenoverzicht!$F22:'Rekenoverzicht'!AX22)/'Invoer warmte'!$G56,
SUM(INDEX($G22:$BN22,AX$7-'Invoer warmte'!$G56+1):AX22)/'Invoer warmte'!$G56
)</f>
        <v>0</v>
      </c>
      <c r="AY59" s="173">
        <f>IF(AY$7&lt;='Invoer warmte'!$G56,
SUM(Rekenoverzicht!$F22:'Rekenoverzicht'!AY22)/'Invoer warmte'!$G56,
SUM(INDEX($G22:$BN22,AY$7-'Invoer warmte'!$G56+1):AY22)/'Invoer warmte'!$G56
)</f>
        <v>0</v>
      </c>
      <c r="AZ59" s="173">
        <f>IF(AZ$7&lt;='Invoer warmte'!$G56,
SUM(Rekenoverzicht!$F22:'Rekenoverzicht'!AZ22)/'Invoer warmte'!$G56,
SUM(INDEX($G22:$BN22,AZ$7-'Invoer warmte'!$G56+1):AZ22)/'Invoer warmte'!$G56
)</f>
        <v>0</v>
      </c>
      <c r="BA59" s="173">
        <f>IF(BA$7&lt;='Invoer warmte'!$G56,
SUM(Rekenoverzicht!$F22:'Rekenoverzicht'!BA22)/'Invoer warmte'!$G56,
SUM(INDEX($G22:$BN22,BA$7-'Invoer warmte'!$G56+1):BA22)/'Invoer warmte'!$G56
)</f>
        <v>0</v>
      </c>
      <c r="BB59" s="173">
        <f>IF(BB$7&lt;='Invoer warmte'!$G56,
SUM(Rekenoverzicht!$F22:'Rekenoverzicht'!BB22)/'Invoer warmte'!$G56,
SUM(INDEX($G22:$BN22,BB$7-'Invoer warmte'!$G56+1):BB22)/'Invoer warmte'!$G56
)</f>
        <v>0</v>
      </c>
      <c r="BC59" s="173">
        <f>IF(BC$7&lt;='Invoer warmte'!$G56,
SUM(Rekenoverzicht!$F22:'Rekenoverzicht'!BC22)/'Invoer warmte'!$G56,
SUM(INDEX($G22:$BN22,BC$7-'Invoer warmte'!$G56+1):BC22)/'Invoer warmte'!$G56
)</f>
        <v>0</v>
      </c>
      <c r="BD59" s="173">
        <f>IF(BD$7&lt;='Invoer warmte'!$G56,
SUM(Rekenoverzicht!$F22:'Rekenoverzicht'!BD22)/'Invoer warmte'!$G56,
SUM(INDEX($G22:$BN22,BD$7-'Invoer warmte'!$G56+1):BD22)/'Invoer warmte'!$G56
)</f>
        <v>0</v>
      </c>
      <c r="BE59" s="173">
        <f>IF(BE$7&lt;='Invoer warmte'!$G56,
SUM(Rekenoverzicht!$F22:'Rekenoverzicht'!BE22)/'Invoer warmte'!$G56,
SUM(INDEX($G22:$BN22,BE$7-'Invoer warmte'!$G56+1):BE22)/'Invoer warmte'!$G56
)</f>
        <v>0</v>
      </c>
      <c r="BF59" s="173">
        <f>IF(BF$7&lt;='Invoer warmte'!$G56,
SUM(Rekenoverzicht!$F22:'Rekenoverzicht'!BF22)/'Invoer warmte'!$G56,
SUM(INDEX($G22:$BN22,BF$7-'Invoer warmte'!$G56+1):BF22)/'Invoer warmte'!$G56
)</f>
        <v>0</v>
      </c>
      <c r="BG59" s="173">
        <f>IF(BG$7&lt;='Invoer warmte'!$G56,
SUM(Rekenoverzicht!$F22:'Rekenoverzicht'!BG22)/'Invoer warmte'!$G56,
SUM(INDEX($G22:$BN22,BG$7-'Invoer warmte'!$G56+1):BG22)/'Invoer warmte'!$G56
)</f>
        <v>0</v>
      </c>
      <c r="BH59" s="173">
        <f>IF(BH$7&lt;='Invoer warmte'!$G56,
SUM(Rekenoverzicht!$F22:'Rekenoverzicht'!BH22)/'Invoer warmte'!$G56,
SUM(INDEX($G22:$BN22,BH$7-'Invoer warmte'!$G56+1):BH22)/'Invoer warmte'!$G56
)</f>
        <v>0</v>
      </c>
      <c r="BI59" s="173">
        <f>IF(BI$7&lt;='Invoer warmte'!$G56,
SUM(Rekenoverzicht!$F22:'Rekenoverzicht'!BI22)/'Invoer warmte'!$G56,
SUM(INDEX($G22:$BN22,BI$7-'Invoer warmte'!$G56+1):BI22)/'Invoer warmte'!$G56
)</f>
        <v>0</v>
      </c>
      <c r="BJ59" s="173">
        <f>IF(BJ$7&lt;='Invoer warmte'!$G56,
SUM(Rekenoverzicht!$F22:'Rekenoverzicht'!BJ22)/'Invoer warmte'!$G56,
SUM(INDEX($G22:$BN22,BJ$7-'Invoer warmte'!$G56+1):BJ22)/'Invoer warmte'!$G56
)</f>
        <v>0</v>
      </c>
      <c r="BK59" s="173">
        <f>IF(BK$7&lt;='Invoer warmte'!$G56,
SUM(Rekenoverzicht!$F22:'Rekenoverzicht'!BK22)/'Invoer warmte'!$G56,
SUM(INDEX($G22:$BN22,BK$7-'Invoer warmte'!$G56+1):BK22)/'Invoer warmte'!$G56
)</f>
        <v>0</v>
      </c>
      <c r="BL59" s="173">
        <f>IF(BL$7&lt;='Invoer warmte'!$G56,
SUM(Rekenoverzicht!$F22:'Rekenoverzicht'!BL22)/'Invoer warmte'!$G56,
SUM(INDEX($G22:$BN22,BL$7-'Invoer warmte'!$G56+1):BL22)/'Invoer warmte'!$G56
)</f>
        <v>0</v>
      </c>
      <c r="BM59" s="173">
        <f>IF(BM$7&lt;='Invoer warmte'!$G56,
SUM(Rekenoverzicht!$F22:'Rekenoverzicht'!BM22)/'Invoer warmte'!$G56,
SUM(INDEX($G22:$BN22,BM$7-'Invoer warmte'!$G56+1):BM22)/'Invoer warmte'!$G56
)</f>
        <v>0</v>
      </c>
      <c r="BN59" s="173">
        <f>IF(BN$7&lt;='Invoer warmte'!$G56,
SUM(Rekenoverzicht!$F22:'Rekenoverzicht'!BN22)/'Invoer warmte'!$G56,
SUM(INDEX($G22:$BN22,BN$7-'Invoer warmte'!$G56+1):BN22)/'Invoer warmte'!$G56
)</f>
        <v>0</v>
      </c>
    </row>
    <row r="60" spans="5:66" s="81" customFormat="1" x14ac:dyDescent="0.3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row>
    <row r="61" spans="5:66" x14ac:dyDescent="0.35">
      <c r="E61" t="s">
        <v>206</v>
      </c>
      <c r="G61" s="172">
        <f>IF(G$7&lt;='Invoer warmte'!$G57,
SUM(Rekenoverzicht!$F24:'Rekenoverzicht'!G24)/'Invoer warmte'!$G57,
SUM(INDEX($G24:$BN24,G$7-'Invoer warmte'!$G57+1):G24)/'Invoer warmte'!$G57
)</f>
        <v>550000</v>
      </c>
      <c r="H61" s="172">
        <f>IF(H$7&lt;='Invoer warmte'!$G57,
SUM(Rekenoverzicht!$F24:'Rekenoverzicht'!H24)/'Invoer warmte'!$G57,
SUM(INDEX($G24:$BN24,H$7-'Invoer warmte'!$G57+1):H24)/'Invoer warmte'!$G57
)</f>
        <v>550000</v>
      </c>
      <c r="I61" s="172">
        <f>IF(I$7&lt;='Invoer warmte'!$G57,
SUM(Rekenoverzicht!$F24:'Rekenoverzicht'!I24)/'Invoer warmte'!$G57,
SUM(INDEX($G24:$BN24,I$7-'Invoer warmte'!$G57+1):I24)/'Invoer warmte'!$G57
)</f>
        <v>550000</v>
      </c>
      <c r="J61" s="172">
        <f>IF(J$7&lt;='Invoer warmte'!$G57,
SUM(Rekenoverzicht!$F24:'Rekenoverzicht'!J24)/'Invoer warmte'!$G57,
SUM(INDEX($G24:$BN24,J$7-'Invoer warmte'!$G57+1):J24)/'Invoer warmte'!$G57
)</f>
        <v>550000</v>
      </c>
      <c r="K61" s="172">
        <f>IF(K$7&lt;='Invoer warmte'!$G57,
SUM(Rekenoverzicht!$F24:'Rekenoverzicht'!K24)/'Invoer warmte'!$G57,
SUM(INDEX($G24:$BN24,K$7-'Invoer warmte'!$G57+1):K24)/'Invoer warmte'!$G57
)</f>
        <v>550000</v>
      </c>
      <c r="L61" s="172">
        <f>IF(L$7&lt;='Invoer warmte'!$G57,
SUM(Rekenoverzicht!$F24:'Rekenoverzicht'!L24)/'Invoer warmte'!$G57,
SUM(INDEX($G24:$BN24,L$7-'Invoer warmte'!$G57+1):L24)/'Invoer warmte'!$G57
)</f>
        <v>550000</v>
      </c>
      <c r="M61" s="172">
        <f>IF(M$7&lt;='Invoer warmte'!$G57,
SUM(Rekenoverzicht!$F24:'Rekenoverzicht'!M24)/'Invoer warmte'!$G57,
SUM(INDEX($G24:$BN24,M$7-'Invoer warmte'!$G57+1):M24)/'Invoer warmte'!$G57
)</f>
        <v>550000</v>
      </c>
      <c r="N61" s="172">
        <f>IF(N$7&lt;='Invoer warmte'!$G57,
SUM(Rekenoverzicht!$F24:'Rekenoverzicht'!N24)/'Invoer warmte'!$G57,
SUM(INDEX($G24:$BN24,N$7-'Invoer warmte'!$G57+1):N24)/'Invoer warmte'!$G57
)</f>
        <v>550000</v>
      </c>
      <c r="O61" s="172">
        <f>IF(O$7&lt;='Invoer warmte'!$G57,
SUM(Rekenoverzicht!$F24:'Rekenoverzicht'!O24)/'Invoer warmte'!$G57,
SUM(INDEX($G24:$BN24,O$7-'Invoer warmte'!$G57+1):O24)/'Invoer warmte'!$G57
)</f>
        <v>550000</v>
      </c>
      <c r="P61" s="172">
        <f>IF(P$7&lt;='Invoer warmte'!$G57,
SUM(Rekenoverzicht!$F24:'Rekenoverzicht'!P24)/'Invoer warmte'!$G57,
SUM(INDEX($G24:$BN24,P$7-'Invoer warmte'!$G57+1):P24)/'Invoer warmte'!$G57
)</f>
        <v>550000</v>
      </c>
      <c r="Q61" s="172">
        <f>IF(Q$7&lt;='Invoer warmte'!$G57,
SUM(Rekenoverzicht!$F24:'Rekenoverzicht'!Q24)/'Invoer warmte'!$G57,
SUM(INDEX($G24:$BN24,Q$7-'Invoer warmte'!$G57+1):Q24)/'Invoer warmte'!$G57
)</f>
        <v>550000</v>
      </c>
      <c r="R61" s="172">
        <f>IF(R$7&lt;='Invoer warmte'!$G57,
SUM(Rekenoverzicht!$F24:'Rekenoverzicht'!R24)/'Invoer warmte'!$G57,
SUM(INDEX($G24:$BN24,R$7-'Invoer warmte'!$G57+1):R24)/'Invoer warmte'!$G57
)</f>
        <v>550000</v>
      </c>
      <c r="S61" s="172">
        <f>IF(S$7&lt;='Invoer warmte'!$G57,
SUM(Rekenoverzicht!$F24:'Rekenoverzicht'!S24)/'Invoer warmte'!$G57,
SUM(INDEX($G24:$BN24,S$7-'Invoer warmte'!$G57+1):S24)/'Invoer warmte'!$G57
)</f>
        <v>550000</v>
      </c>
      <c r="T61" s="172">
        <f>IF(T$7&lt;='Invoer warmte'!$G57,
SUM(Rekenoverzicht!$F24:'Rekenoverzicht'!T24)/'Invoer warmte'!$G57,
SUM(INDEX($G24:$BN24,T$7-'Invoer warmte'!$G57+1):T24)/'Invoer warmte'!$G57
)</f>
        <v>550000</v>
      </c>
      <c r="U61" s="172">
        <f>IF(U$7&lt;='Invoer warmte'!$G57,
SUM(Rekenoverzicht!$F24:'Rekenoverzicht'!U24)/'Invoer warmte'!$G57,
SUM(INDEX($G24:$BN24,U$7-'Invoer warmte'!$G57+1):U24)/'Invoer warmte'!$G57
)</f>
        <v>550000</v>
      </c>
      <c r="V61" s="172">
        <f>IF(V$7&lt;='Invoer warmte'!$G57,
SUM(Rekenoverzicht!$F24:'Rekenoverzicht'!V24)/'Invoer warmte'!$G57,
SUM(INDEX($G24:$BN24,V$7-'Invoer warmte'!$G57+1):V24)/'Invoer warmte'!$G57
)</f>
        <v>700000</v>
      </c>
      <c r="W61" s="172">
        <f>IF(W$7&lt;='Invoer warmte'!$G57,
SUM(Rekenoverzicht!$F24:'Rekenoverzicht'!W24)/'Invoer warmte'!$G57,
SUM(INDEX($G24:$BN24,W$7-'Invoer warmte'!$G57+1):W24)/'Invoer warmte'!$G57
)</f>
        <v>700000</v>
      </c>
      <c r="X61" s="172">
        <f>IF(X$7&lt;='Invoer warmte'!$G57,
SUM(Rekenoverzicht!$F24:'Rekenoverzicht'!X24)/'Invoer warmte'!$G57,
SUM(INDEX($G24:$BN24,X$7-'Invoer warmte'!$G57+1):X24)/'Invoer warmte'!$G57
)</f>
        <v>700000</v>
      </c>
      <c r="Y61" s="172">
        <f>IF(Y$7&lt;='Invoer warmte'!$G57,
SUM(Rekenoverzicht!$F24:'Rekenoverzicht'!Y24)/'Invoer warmte'!$G57,
SUM(INDEX($G24:$BN24,Y$7-'Invoer warmte'!$G57+1):Y24)/'Invoer warmte'!$G57
)</f>
        <v>700000</v>
      </c>
      <c r="Z61" s="172">
        <f>IF(Z$7&lt;='Invoer warmte'!$G57,
SUM(Rekenoverzicht!$F24:'Rekenoverzicht'!Z24)/'Invoer warmte'!$G57,
SUM(INDEX($G24:$BN24,Z$7-'Invoer warmte'!$G57+1):Z24)/'Invoer warmte'!$G57
)</f>
        <v>700000</v>
      </c>
      <c r="AA61" s="172">
        <f>IF(AA$7&lt;='Invoer warmte'!$G57,
SUM(Rekenoverzicht!$F24:'Rekenoverzicht'!AA24)/'Invoer warmte'!$G57,
SUM(INDEX($G24:$BN24,AA$7-'Invoer warmte'!$G57+1):AA24)/'Invoer warmte'!$G57
)</f>
        <v>150000</v>
      </c>
      <c r="AB61" s="172">
        <f>IF(AB$7&lt;='Invoer warmte'!$G57,
SUM(Rekenoverzicht!$F24:'Rekenoverzicht'!AB24)/'Invoer warmte'!$G57,
SUM(INDEX($G24:$BN24,AB$7-'Invoer warmte'!$G57+1):AB24)/'Invoer warmte'!$G57
)</f>
        <v>150000</v>
      </c>
      <c r="AC61" s="172">
        <f>IF(AC$7&lt;='Invoer warmte'!$G57,
SUM(Rekenoverzicht!$F24:'Rekenoverzicht'!AC24)/'Invoer warmte'!$G57,
SUM(INDEX($G24:$BN24,AC$7-'Invoer warmte'!$G57+1):AC24)/'Invoer warmte'!$G57
)</f>
        <v>150000</v>
      </c>
      <c r="AD61" s="172">
        <f>IF(AD$7&lt;='Invoer warmte'!$G57,
SUM(Rekenoverzicht!$F24:'Rekenoverzicht'!AD24)/'Invoer warmte'!$G57,
SUM(INDEX($G24:$BN24,AD$7-'Invoer warmte'!$G57+1):AD24)/'Invoer warmte'!$G57
)</f>
        <v>150000</v>
      </c>
      <c r="AE61" s="172">
        <f>IF(AE$7&lt;='Invoer warmte'!$G57,
SUM(Rekenoverzicht!$F24:'Rekenoverzicht'!AE24)/'Invoer warmte'!$G57,
SUM(INDEX($G24:$BN24,AE$7-'Invoer warmte'!$G57+1):AE24)/'Invoer warmte'!$G57
)</f>
        <v>150000</v>
      </c>
      <c r="AF61" s="172">
        <f>IF(AF$7&lt;='Invoer warmte'!$G57,
SUM(Rekenoverzicht!$F24:'Rekenoverzicht'!AF24)/'Invoer warmte'!$G57,
SUM(INDEX($G24:$BN24,AF$7-'Invoer warmte'!$G57+1):AF24)/'Invoer warmte'!$G57
)</f>
        <v>150000</v>
      </c>
      <c r="AG61" s="172">
        <f>IF(AG$7&lt;='Invoer warmte'!$G57,
SUM(Rekenoverzicht!$F24:'Rekenoverzicht'!AG24)/'Invoer warmte'!$G57,
SUM(INDEX($G24:$BN24,AG$7-'Invoer warmte'!$G57+1):AG24)/'Invoer warmte'!$G57
)</f>
        <v>150000</v>
      </c>
      <c r="AH61" s="172">
        <f>IF(AH$7&lt;='Invoer warmte'!$G57,
SUM(Rekenoverzicht!$F24:'Rekenoverzicht'!AH24)/'Invoer warmte'!$G57,
SUM(INDEX($G24:$BN24,AH$7-'Invoer warmte'!$G57+1):AH24)/'Invoer warmte'!$G57
)</f>
        <v>150000</v>
      </c>
      <c r="AI61" s="172">
        <f>IF(AI$7&lt;='Invoer warmte'!$G57,
SUM(Rekenoverzicht!$F24:'Rekenoverzicht'!AI24)/'Invoer warmte'!$G57,
SUM(INDEX($G24:$BN24,AI$7-'Invoer warmte'!$G57+1):AI24)/'Invoer warmte'!$G57
)</f>
        <v>150000</v>
      </c>
      <c r="AJ61" s="172">
        <f>IF(AJ$7&lt;='Invoer warmte'!$G57,
SUM(Rekenoverzicht!$F24:'Rekenoverzicht'!AJ24)/'Invoer warmte'!$G57,
SUM(INDEX($G24:$BN24,AJ$7-'Invoer warmte'!$G57+1):AJ24)/'Invoer warmte'!$G57
)</f>
        <v>150000</v>
      </c>
      <c r="AK61" s="172">
        <f>IF(AK$7&lt;='Invoer warmte'!$G57,
SUM(Rekenoverzicht!$F24:'Rekenoverzicht'!AK24)/'Invoer warmte'!$G57,
SUM(INDEX($G24:$BN24,AK$7-'Invoer warmte'!$G57+1):AK24)/'Invoer warmte'!$G57
)</f>
        <v>150000</v>
      </c>
      <c r="AL61" s="172">
        <f>IF(AL$7&lt;='Invoer warmte'!$G57,
SUM(Rekenoverzicht!$F24:'Rekenoverzicht'!AL24)/'Invoer warmte'!$G57,
SUM(INDEX($G24:$BN24,AL$7-'Invoer warmte'!$G57+1):AL24)/'Invoer warmte'!$G57
)</f>
        <v>150000</v>
      </c>
      <c r="AM61" s="172">
        <f>IF(AM$7&lt;='Invoer warmte'!$G57,
SUM(Rekenoverzicht!$F24:'Rekenoverzicht'!AM24)/'Invoer warmte'!$G57,
SUM(INDEX($G24:$BN24,AM$7-'Invoer warmte'!$G57+1):AM24)/'Invoer warmte'!$G57
)</f>
        <v>150000</v>
      </c>
      <c r="AN61" s="172">
        <f>IF(AN$7&lt;='Invoer warmte'!$G57,
SUM(Rekenoverzicht!$F24:'Rekenoverzicht'!AN24)/'Invoer warmte'!$G57,
SUM(INDEX($G24:$BN24,AN$7-'Invoer warmte'!$G57+1):AN24)/'Invoer warmte'!$G57
)</f>
        <v>150000</v>
      </c>
      <c r="AO61" s="172">
        <f>IF(AO$7&lt;='Invoer warmte'!$G57,
SUM(Rekenoverzicht!$F24:'Rekenoverzicht'!AO24)/'Invoer warmte'!$G57,
SUM(INDEX($G24:$BN24,AO$7-'Invoer warmte'!$G57+1):AO24)/'Invoer warmte'!$G57
)</f>
        <v>150000</v>
      </c>
      <c r="AP61" s="172">
        <f>IF(AP$7&lt;='Invoer warmte'!$G57,
SUM(Rekenoverzicht!$F24:'Rekenoverzicht'!AP24)/'Invoer warmte'!$G57,
SUM(INDEX($G24:$BN24,AP$7-'Invoer warmte'!$G57+1):AP24)/'Invoer warmte'!$G57
)</f>
        <v>0</v>
      </c>
      <c r="AQ61" s="172">
        <f>IF(AQ$7&lt;='Invoer warmte'!$G57,
SUM(Rekenoverzicht!$F24:'Rekenoverzicht'!AQ24)/'Invoer warmte'!$G57,
SUM(INDEX($G24:$BN24,AQ$7-'Invoer warmte'!$G57+1):AQ24)/'Invoer warmte'!$G57
)</f>
        <v>0</v>
      </c>
      <c r="AR61" s="172">
        <f>IF(AR$7&lt;='Invoer warmte'!$G57,
SUM(Rekenoverzicht!$F24:'Rekenoverzicht'!AR24)/'Invoer warmte'!$G57,
SUM(INDEX($G24:$BN24,AR$7-'Invoer warmte'!$G57+1):AR24)/'Invoer warmte'!$G57
)</f>
        <v>0</v>
      </c>
      <c r="AS61" s="172">
        <f>IF(AS$7&lt;='Invoer warmte'!$G57,
SUM(Rekenoverzicht!$F24:'Rekenoverzicht'!AS24)/'Invoer warmte'!$G57,
SUM(INDEX($G24:$BN24,AS$7-'Invoer warmte'!$G57+1):AS24)/'Invoer warmte'!$G57
)</f>
        <v>0</v>
      </c>
      <c r="AT61" s="172">
        <f>IF(AT$7&lt;='Invoer warmte'!$G57,
SUM(Rekenoverzicht!$F24:'Rekenoverzicht'!AT24)/'Invoer warmte'!$G57,
SUM(INDEX($G24:$BN24,AT$7-'Invoer warmte'!$G57+1):AT24)/'Invoer warmte'!$G57
)</f>
        <v>0</v>
      </c>
      <c r="AU61" s="172">
        <f>IF(AU$7&lt;='Invoer warmte'!$G57,
SUM(Rekenoverzicht!$F24:'Rekenoverzicht'!AU24)/'Invoer warmte'!$G57,
SUM(INDEX($G24:$BN24,AU$7-'Invoer warmte'!$G57+1):AU24)/'Invoer warmte'!$G57
)</f>
        <v>0</v>
      </c>
      <c r="AV61" s="172">
        <f>IF(AV$7&lt;='Invoer warmte'!$G57,
SUM(Rekenoverzicht!$F24:'Rekenoverzicht'!AV24)/'Invoer warmte'!$G57,
SUM(INDEX($G24:$BN24,AV$7-'Invoer warmte'!$G57+1):AV24)/'Invoer warmte'!$G57
)</f>
        <v>0</v>
      </c>
      <c r="AW61" s="172">
        <f>IF(AW$7&lt;='Invoer warmte'!$G57,
SUM(Rekenoverzicht!$F24:'Rekenoverzicht'!AW24)/'Invoer warmte'!$G57,
SUM(INDEX($G24:$BN24,AW$7-'Invoer warmte'!$G57+1):AW24)/'Invoer warmte'!$G57
)</f>
        <v>0</v>
      </c>
      <c r="AX61" s="172">
        <f>IF(AX$7&lt;='Invoer warmte'!$G57,
SUM(Rekenoverzicht!$F24:'Rekenoverzicht'!AX24)/'Invoer warmte'!$G57,
SUM(INDEX($G24:$BN24,AX$7-'Invoer warmte'!$G57+1):AX24)/'Invoer warmte'!$G57
)</f>
        <v>0</v>
      </c>
      <c r="AY61" s="172">
        <f>IF(AY$7&lt;='Invoer warmte'!$G57,
SUM(Rekenoverzicht!$F24:'Rekenoverzicht'!AY24)/'Invoer warmte'!$G57,
SUM(INDEX($G24:$BN24,AY$7-'Invoer warmte'!$G57+1):AY24)/'Invoer warmte'!$G57
)</f>
        <v>0</v>
      </c>
      <c r="AZ61" s="172">
        <f>IF(AZ$7&lt;='Invoer warmte'!$G57,
SUM(Rekenoverzicht!$F24:'Rekenoverzicht'!AZ24)/'Invoer warmte'!$G57,
SUM(INDEX($G24:$BN24,AZ$7-'Invoer warmte'!$G57+1):AZ24)/'Invoer warmte'!$G57
)</f>
        <v>0</v>
      </c>
      <c r="BA61" s="172">
        <f>IF(BA$7&lt;='Invoer warmte'!$G57,
SUM(Rekenoverzicht!$F24:'Rekenoverzicht'!BA24)/'Invoer warmte'!$G57,
SUM(INDEX($G24:$BN24,BA$7-'Invoer warmte'!$G57+1):BA24)/'Invoer warmte'!$G57
)</f>
        <v>0</v>
      </c>
      <c r="BB61" s="172">
        <f>IF(BB$7&lt;='Invoer warmte'!$G57,
SUM(Rekenoverzicht!$F24:'Rekenoverzicht'!BB24)/'Invoer warmte'!$G57,
SUM(INDEX($G24:$BN24,BB$7-'Invoer warmte'!$G57+1):BB24)/'Invoer warmte'!$G57
)</f>
        <v>0</v>
      </c>
      <c r="BC61" s="172">
        <f>IF(BC$7&lt;='Invoer warmte'!$G57,
SUM(Rekenoverzicht!$F24:'Rekenoverzicht'!BC24)/'Invoer warmte'!$G57,
SUM(INDEX($G24:$BN24,BC$7-'Invoer warmte'!$G57+1):BC24)/'Invoer warmte'!$G57
)</f>
        <v>0</v>
      </c>
      <c r="BD61" s="172">
        <f>IF(BD$7&lt;='Invoer warmte'!$G57,
SUM(Rekenoverzicht!$F24:'Rekenoverzicht'!BD24)/'Invoer warmte'!$G57,
SUM(INDEX($G24:$BN24,BD$7-'Invoer warmte'!$G57+1):BD24)/'Invoer warmte'!$G57
)</f>
        <v>0</v>
      </c>
      <c r="BE61" s="172">
        <f>IF(BE$7&lt;='Invoer warmte'!$G57,
SUM(Rekenoverzicht!$F24:'Rekenoverzicht'!BE24)/'Invoer warmte'!$G57,
SUM(INDEX($G24:$BN24,BE$7-'Invoer warmte'!$G57+1):BE24)/'Invoer warmte'!$G57
)</f>
        <v>0</v>
      </c>
      <c r="BF61" s="172">
        <f>IF(BF$7&lt;='Invoer warmte'!$G57,
SUM(Rekenoverzicht!$F24:'Rekenoverzicht'!BF24)/'Invoer warmte'!$G57,
SUM(INDEX($G24:$BN24,BF$7-'Invoer warmte'!$G57+1):BF24)/'Invoer warmte'!$G57
)</f>
        <v>0</v>
      </c>
      <c r="BG61" s="172">
        <f>IF(BG$7&lt;='Invoer warmte'!$G57,
SUM(Rekenoverzicht!$F24:'Rekenoverzicht'!BG24)/'Invoer warmte'!$G57,
SUM(INDEX($G24:$BN24,BG$7-'Invoer warmte'!$G57+1):BG24)/'Invoer warmte'!$G57
)</f>
        <v>0</v>
      </c>
      <c r="BH61" s="172">
        <f>IF(BH$7&lt;='Invoer warmte'!$G57,
SUM(Rekenoverzicht!$F24:'Rekenoverzicht'!BH24)/'Invoer warmte'!$G57,
SUM(INDEX($G24:$BN24,BH$7-'Invoer warmte'!$G57+1):BH24)/'Invoer warmte'!$G57
)</f>
        <v>0</v>
      </c>
      <c r="BI61" s="172">
        <f>IF(BI$7&lt;='Invoer warmte'!$G57,
SUM(Rekenoverzicht!$F24:'Rekenoverzicht'!BI24)/'Invoer warmte'!$G57,
SUM(INDEX($G24:$BN24,BI$7-'Invoer warmte'!$G57+1):BI24)/'Invoer warmte'!$G57
)</f>
        <v>0</v>
      </c>
      <c r="BJ61" s="172">
        <f>IF(BJ$7&lt;='Invoer warmte'!$G57,
SUM(Rekenoverzicht!$F24:'Rekenoverzicht'!BJ24)/'Invoer warmte'!$G57,
SUM(INDEX($G24:$BN24,BJ$7-'Invoer warmte'!$G57+1):BJ24)/'Invoer warmte'!$G57
)</f>
        <v>0</v>
      </c>
      <c r="BK61" s="172">
        <f>IF(BK$7&lt;='Invoer warmte'!$G57,
SUM(Rekenoverzicht!$F24:'Rekenoverzicht'!BK24)/'Invoer warmte'!$G57,
SUM(INDEX($G24:$BN24,BK$7-'Invoer warmte'!$G57+1):BK24)/'Invoer warmte'!$G57
)</f>
        <v>0</v>
      </c>
      <c r="BL61" s="172">
        <f>IF(BL$7&lt;='Invoer warmte'!$G57,
SUM(Rekenoverzicht!$F24:'Rekenoverzicht'!BL24)/'Invoer warmte'!$G57,
SUM(INDEX($G24:$BN24,BL$7-'Invoer warmte'!$G57+1):BL24)/'Invoer warmte'!$G57
)</f>
        <v>0</v>
      </c>
      <c r="BM61" s="172">
        <f>IF(BM$7&lt;='Invoer warmte'!$G57,
SUM(Rekenoverzicht!$F24:'Rekenoverzicht'!BM24)/'Invoer warmte'!$G57,
SUM(INDEX($G24:$BN24,BM$7-'Invoer warmte'!$G57+1):BM24)/'Invoer warmte'!$G57
)</f>
        <v>0</v>
      </c>
      <c r="BN61" s="172">
        <f>IF(BN$7&lt;='Invoer warmte'!$G57,
SUM(Rekenoverzicht!$F24:'Rekenoverzicht'!BN24)/'Invoer warmte'!$G57,
SUM(INDEX($G24:$BN24,BN$7-'Invoer warmte'!$G57+1):BN24)/'Invoer warmte'!$G57
)</f>
        <v>0</v>
      </c>
    </row>
    <row r="62" spans="5:66" x14ac:dyDescent="0.35">
      <c r="E62" t="s">
        <v>207</v>
      </c>
      <c r="G62" s="172">
        <f>IF(G$7&lt;='Invoer warmte'!$G58,
SUM(Rekenoverzicht!$F25:'Rekenoverzicht'!G25)/'Invoer warmte'!$G58,
SUM(INDEX($G25:$BN25,G$7-'Invoer warmte'!$G58+1):G25)/'Invoer warmte'!$G58
)</f>
        <v>0</v>
      </c>
      <c r="H62" s="172">
        <f>IF(H$7&lt;='Invoer warmte'!$G58,
SUM(Rekenoverzicht!$F25:'Rekenoverzicht'!H25)/'Invoer warmte'!$G58,
SUM(INDEX($G25:$BN25,H$7-'Invoer warmte'!$G58+1):H25)/'Invoer warmte'!$G58
)</f>
        <v>0</v>
      </c>
      <c r="I62" s="172">
        <f>IF(I$7&lt;='Invoer warmte'!$G58,
SUM(Rekenoverzicht!$F25:'Rekenoverzicht'!I25)/'Invoer warmte'!$G58,
SUM(INDEX($G25:$BN25,I$7-'Invoer warmte'!$G58+1):I25)/'Invoer warmte'!$G58
)</f>
        <v>0</v>
      </c>
      <c r="J62" s="172">
        <f>IF(J$7&lt;='Invoer warmte'!$G58,
SUM(Rekenoverzicht!$F25:'Rekenoverzicht'!J25)/'Invoer warmte'!$G58,
SUM(INDEX($G25:$BN25,J$7-'Invoer warmte'!$G58+1):J25)/'Invoer warmte'!$G58
)</f>
        <v>0</v>
      </c>
      <c r="K62" s="172">
        <f>IF(K$7&lt;='Invoer warmte'!$G58,
SUM(Rekenoverzicht!$F25:'Rekenoverzicht'!K25)/'Invoer warmte'!$G58,
SUM(INDEX($G25:$BN25,K$7-'Invoer warmte'!$G58+1):K25)/'Invoer warmte'!$G58
)</f>
        <v>0</v>
      </c>
      <c r="L62" s="172">
        <f>IF(L$7&lt;='Invoer warmte'!$G58,
SUM(Rekenoverzicht!$F25:'Rekenoverzicht'!L25)/'Invoer warmte'!$G58,
SUM(INDEX($G25:$BN25,L$7-'Invoer warmte'!$G58+1):L25)/'Invoer warmte'!$G58
)</f>
        <v>0</v>
      </c>
      <c r="M62" s="172">
        <f>IF(M$7&lt;='Invoer warmte'!$G58,
SUM(Rekenoverzicht!$F25:'Rekenoverzicht'!M25)/'Invoer warmte'!$G58,
SUM(INDEX($G25:$BN25,M$7-'Invoer warmte'!$G58+1):M25)/'Invoer warmte'!$G58
)</f>
        <v>0</v>
      </c>
      <c r="N62" s="172">
        <f>IF(N$7&lt;='Invoer warmte'!$G58,
SUM(Rekenoverzicht!$F25:'Rekenoverzicht'!N25)/'Invoer warmte'!$G58,
SUM(INDEX($G25:$BN25,N$7-'Invoer warmte'!$G58+1):N25)/'Invoer warmte'!$G58
)</f>
        <v>0</v>
      </c>
      <c r="O62" s="172">
        <f>IF(O$7&lt;='Invoer warmte'!$G58,
SUM(Rekenoverzicht!$F25:'Rekenoverzicht'!O25)/'Invoer warmte'!$G58,
SUM(INDEX($G25:$BN25,O$7-'Invoer warmte'!$G58+1):O25)/'Invoer warmte'!$G58
)</f>
        <v>0</v>
      </c>
      <c r="P62" s="172">
        <f>IF(P$7&lt;='Invoer warmte'!$G58,
SUM(Rekenoverzicht!$F25:'Rekenoverzicht'!P25)/'Invoer warmte'!$G58,
SUM(INDEX($G25:$BN25,P$7-'Invoer warmte'!$G58+1):P25)/'Invoer warmte'!$G58
)</f>
        <v>0</v>
      </c>
      <c r="Q62" s="172">
        <f>IF(Q$7&lt;='Invoer warmte'!$G58,
SUM(Rekenoverzicht!$F25:'Rekenoverzicht'!Q25)/'Invoer warmte'!$G58,
SUM(INDEX($G25:$BN25,Q$7-'Invoer warmte'!$G58+1):Q25)/'Invoer warmte'!$G58
)</f>
        <v>0</v>
      </c>
      <c r="R62" s="172">
        <f>IF(R$7&lt;='Invoer warmte'!$G58,
SUM(Rekenoverzicht!$F25:'Rekenoverzicht'!R25)/'Invoer warmte'!$G58,
SUM(INDEX($G25:$BN25,R$7-'Invoer warmte'!$G58+1):R25)/'Invoer warmte'!$G58
)</f>
        <v>0</v>
      </c>
      <c r="S62" s="172">
        <f>IF(S$7&lt;='Invoer warmte'!$G58,
SUM(Rekenoverzicht!$F25:'Rekenoverzicht'!S25)/'Invoer warmte'!$G58,
SUM(INDEX($G25:$BN25,S$7-'Invoer warmte'!$G58+1):S25)/'Invoer warmte'!$G58
)</f>
        <v>0</v>
      </c>
      <c r="T62" s="172">
        <f>IF(T$7&lt;='Invoer warmte'!$G58,
SUM(Rekenoverzicht!$F25:'Rekenoverzicht'!T25)/'Invoer warmte'!$G58,
SUM(INDEX($G25:$BN25,T$7-'Invoer warmte'!$G58+1):T25)/'Invoer warmte'!$G58
)</f>
        <v>0</v>
      </c>
      <c r="U62" s="172">
        <f>IF(U$7&lt;='Invoer warmte'!$G58,
SUM(Rekenoverzicht!$F25:'Rekenoverzicht'!U25)/'Invoer warmte'!$G58,
SUM(INDEX($G25:$BN25,U$7-'Invoer warmte'!$G58+1):U25)/'Invoer warmte'!$G58
)</f>
        <v>0</v>
      </c>
      <c r="V62" s="172">
        <f>IF(V$7&lt;='Invoer warmte'!$G58,
SUM(Rekenoverzicht!$F25:'Rekenoverzicht'!V25)/'Invoer warmte'!$G58,
SUM(INDEX($G25:$BN25,V$7-'Invoer warmte'!$G58+1):V25)/'Invoer warmte'!$G58
)</f>
        <v>0</v>
      </c>
      <c r="W62" s="172">
        <f>IF(W$7&lt;='Invoer warmte'!$G58,
SUM(Rekenoverzicht!$F25:'Rekenoverzicht'!W25)/'Invoer warmte'!$G58,
SUM(INDEX($G25:$BN25,W$7-'Invoer warmte'!$G58+1):W25)/'Invoer warmte'!$G58
)</f>
        <v>0</v>
      </c>
      <c r="X62" s="172">
        <f>IF(X$7&lt;='Invoer warmte'!$G58,
SUM(Rekenoverzicht!$F25:'Rekenoverzicht'!X25)/'Invoer warmte'!$G58,
SUM(INDEX($G25:$BN25,X$7-'Invoer warmte'!$G58+1):X25)/'Invoer warmte'!$G58
)</f>
        <v>0</v>
      </c>
      <c r="Y62" s="172">
        <f>IF(Y$7&lt;='Invoer warmte'!$G58,
SUM(Rekenoverzicht!$F25:'Rekenoverzicht'!Y25)/'Invoer warmte'!$G58,
SUM(INDEX($G25:$BN25,Y$7-'Invoer warmte'!$G58+1):Y25)/'Invoer warmte'!$G58
)</f>
        <v>0</v>
      </c>
      <c r="Z62" s="172">
        <f>IF(Z$7&lt;='Invoer warmte'!$G58,
SUM(Rekenoverzicht!$F25:'Rekenoverzicht'!Z25)/'Invoer warmte'!$G58,
SUM(INDEX($G25:$BN25,Z$7-'Invoer warmte'!$G58+1):Z25)/'Invoer warmte'!$G58
)</f>
        <v>0</v>
      </c>
      <c r="AA62" s="172">
        <f>IF(AA$7&lt;='Invoer warmte'!$G58,
SUM(Rekenoverzicht!$F25:'Rekenoverzicht'!AA25)/'Invoer warmte'!$G58,
SUM(INDEX($G25:$BN25,AA$7-'Invoer warmte'!$G58+1):AA25)/'Invoer warmte'!$G58
)</f>
        <v>0</v>
      </c>
      <c r="AB62" s="172">
        <f>IF(AB$7&lt;='Invoer warmte'!$G58,
SUM(Rekenoverzicht!$F25:'Rekenoverzicht'!AB25)/'Invoer warmte'!$G58,
SUM(INDEX($G25:$BN25,AB$7-'Invoer warmte'!$G58+1):AB25)/'Invoer warmte'!$G58
)</f>
        <v>0</v>
      </c>
      <c r="AC62" s="172">
        <f>IF(AC$7&lt;='Invoer warmte'!$G58,
SUM(Rekenoverzicht!$F25:'Rekenoverzicht'!AC25)/'Invoer warmte'!$G58,
SUM(INDEX($G25:$BN25,AC$7-'Invoer warmte'!$G58+1):AC25)/'Invoer warmte'!$G58
)</f>
        <v>0</v>
      </c>
      <c r="AD62" s="172">
        <f>IF(AD$7&lt;='Invoer warmte'!$G58,
SUM(Rekenoverzicht!$F25:'Rekenoverzicht'!AD25)/'Invoer warmte'!$G58,
SUM(INDEX($G25:$BN25,AD$7-'Invoer warmte'!$G58+1):AD25)/'Invoer warmte'!$G58
)</f>
        <v>0</v>
      </c>
      <c r="AE62" s="172">
        <f>IF(AE$7&lt;='Invoer warmte'!$G58,
SUM(Rekenoverzicht!$F25:'Rekenoverzicht'!AE25)/'Invoer warmte'!$G58,
SUM(INDEX($G25:$BN25,AE$7-'Invoer warmte'!$G58+1):AE25)/'Invoer warmte'!$G58
)</f>
        <v>0</v>
      </c>
      <c r="AF62" s="172">
        <f>IF(AF$7&lt;='Invoer warmte'!$G58,
SUM(Rekenoverzicht!$F25:'Rekenoverzicht'!AF25)/'Invoer warmte'!$G58,
SUM(INDEX($G25:$BN25,AF$7-'Invoer warmte'!$G58+1):AF25)/'Invoer warmte'!$G58
)</f>
        <v>0</v>
      </c>
      <c r="AG62" s="172">
        <f>IF(AG$7&lt;='Invoer warmte'!$G58,
SUM(Rekenoverzicht!$F25:'Rekenoverzicht'!AG25)/'Invoer warmte'!$G58,
SUM(INDEX($G25:$BN25,AG$7-'Invoer warmte'!$G58+1):AG25)/'Invoer warmte'!$G58
)</f>
        <v>0</v>
      </c>
      <c r="AH62" s="172">
        <f>IF(AH$7&lt;='Invoer warmte'!$G58,
SUM(Rekenoverzicht!$F25:'Rekenoverzicht'!AH25)/'Invoer warmte'!$G58,
SUM(INDEX($G25:$BN25,AH$7-'Invoer warmte'!$G58+1):AH25)/'Invoer warmte'!$G58
)</f>
        <v>0</v>
      </c>
      <c r="AI62" s="172">
        <f>IF(AI$7&lt;='Invoer warmte'!$G58,
SUM(Rekenoverzicht!$F25:'Rekenoverzicht'!AI25)/'Invoer warmte'!$G58,
SUM(INDEX($G25:$BN25,AI$7-'Invoer warmte'!$G58+1):AI25)/'Invoer warmte'!$G58
)</f>
        <v>0</v>
      </c>
      <c r="AJ62" s="172">
        <f>IF(AJ$7&lt;='Invoer warmte'!$G58,
SUM(Rekenoverzicht!$F25:'Rekenoverzicht'!AJ25)/'Invoer warmte'!$G58,
SUM(INDEX($G25:$BN25,AJ$7-'Invoer warmte'!$G58+1):AJ25)/'Invoer warmte'!$G58
)</f>
        <v>0</v>
      </c>
      <c r="AK62" s="172">
        <f>IF(AK$7&lt;='Invoer warmte'!$G58,
SUM(Rekenoverzicht!$F25:'Rekenoverzicht'!AK25)/'Invoer warmte'!$G58,
SUM(INDEX($G25:$BN25,AK$7-'Invoer warmte'!$G58+1):AK25)/'Invoer warmte'!$G58
)</f>
        <v>0</v>
      </c>
      <c r="AL62" s="172">
        <f>IF(AL$7&lt;='Invoer warmte'!$G58,
SUM(Rekenoverzicht!$F25:'Rekenoverzicht'!AL25)/'Invoer warmte'!$G58,
SUM(INDEX($G25:$BN25,AL$7-'Invoer warmte'!$G58+1):AL25)/'Invoer warmte'!$G58
)</f>
        <v>0</v>
      </c>
      <c r="AM62" s="172">
        <f>IF(AM$7&lt;='Invoer warmte'!$G58,
SUM(Rekenoverzicht!$F25:'Rekenoverzicht'!AM25)/'Invoer warmte'!$G58,
SUM(INDEX($G25:$BN25,AM$7-'Invoer warmte'!$G58+1):AM25)/'Invoer warmte'!$G58
)</f>
        <v>0</v>
      </c>
      <c r="AN62" s="172">
        <f>IF(AN$7&lt;='Invoer warmte'!$G58,
SUM(Rekenoverzicht!$F25:'Rekenoverzicht'!AN25)/'Invoer warmte'!$G58,
SUM(INDEX($G25:$BN25,AN$7-'Invoer warmte'!$G58+1):AN25)/'Invoer warmte'!$G58
)</f>
        <v>0</v>
      </c>
      <c r="AO62" s="172">
        <f>IF(AO$7&lt;='Invoer warmte'!$G58,
SUM(Rekenoverzicht!$F25:'Rekenoverzicht'!AO25)/'Invoer warmte'!$G58,
SUM(INDEX($G25:$BN25,AO$7-'Invoer warmte'!$G58+1):AO25)/'Invoer warmte'!$G58
)</f>
        <v>0</v>
      </c>
      <c r="AP62" s="172">
        <f>IF(AP$7&lt;='Invoer warmte'!$G58,
SUM(Rekenoverzicht!$F25:'Rekenoverzicht'!AP25)/'Invoer warmte'!$G58,
SUM(INDEX($G25:$BN25,AP$7-'Invoer warmte'!$G58+1):AP25)/'Invoer warmte'!$G58
)</f>
        <v>0</v>
      </c>
      <c r="AQ62" s="172">
        <f>IF(AQ$7&lt;='Invoer warmte'!$G58,
SUM(Rekenoverzicht!$F25:'Rekenoverzicht'!AQ25)/'Invoer warmte'!$G58,
SUM(INDEX($G25:$BN25,AQ$7-'Invoer warmte'!$G58+1):AQ25)/'Invoer warmte'!$G58
)</f>
        <v>0</v>
      </c>
      <c r="AR62" s="172">
        <f>IF(AR$7&lt;='Invoer warmte'!$G58,
SUM(Rekenoverzicht!$F25:'Rekenoverzicht'!AR25)/'Invoer warmte'!$G58,
SUM(INDEX($G25:$BN25,AR$7-'Invoer warmte'!$G58+1):AR25)/'Invoer warmte'!$G58
)</f>
        <v>0</v>
      </c>
      <c r="AS62" s="172">
        <f>IF(AS$7&lt;='Invoer warmte'!$G58,
SUM(Rekenoverzicht!$F25:'Rekenoverzicht'!AS25)/'Invoer warmte'!$G58,
SUM(INDEX($G25:$BN25,AS$7-'Invoer warmte'!$G58+1):AS25)/'Invoer warmte'!$G58
)</f>
        <v>0</v>
      </c>
      <c r="AT62" s="172">
        <f>IF(AT$7&lt;='Invoer warmte'!$G58,
SUM(Rekenoverzicht!$F25:'Rekenoverzicht'!AT25)/'Invoer warmte'!$G58,
SUM(INDEX($G25:$BN25,AT$7-'Invoer warmte'!$G58+1):AT25)/'Invoer warmte'!$G58
)</f>
        <v>0</v>
      </c>
      <c r="AU62" s="172">
        <f>IF(AU$7&lt;='Invoer warmte'!$G58,
SUM(Rekenoverzicht!$F25:'Rekenoverzicht'!AU25)/'Invoer warmte'!$G58,
SUM(INDEX($G25:$BN25,AU$7-'Invoer warmte'!$G58+1):AU25)/'Invoer warmte'!$G58
)</f>
        <v>0</v>
      </c>
      <c r="AV62" s="172">
        <f>IF(AV$7&lt;='Invoer warmte'!$G58,
SUM(Rekenoverzicht!$F25:'Rekenoverzicht'!AV25)/'Invoer warmte'!$G58,
SUM(INDEX($G25:$BN25,AV$7-'Invoer warmte'!$G58+1):AV25)/'Invoer warmte'!$G58
)</f>
        <v>0</v>
      </c>
      <c r="AW62" s="172">
        <f>IF(AW$7&lt;='Invoer warmte'!$G58,
SUM(Rekenoverzicht!$F25:'Rekenoverzicht'!AW25)/'Invoer warmte'!$G58,
SUM(INDEX($G25:$BN25,AW$7-'Invoer warmte'!$G58+1):AW25)/'Invoer warmte'!$G58
)</f>
        <v>0</v>
      </c>
      <c r="AX62" s="172">
        <f>IF(AX$7&lt;='Invoer warmte'!$G58,
SUM(Rekenoverzicht!$F25:'Rekenoverzicht'!AX25)/'Invoer warmte'!$G58,
SUM(INDEX($G25:$BN25,AX$7-'Invoer warmte'!$G58+1):AX25)/'Invoer warmte'!$G58
)</f>
        <v>0</v>
      </c>
      <c r="AY62" s="172">
        <f>IF(AY$7&lt;='Invoer warmte'!$G58,
SUM(Rekenoverzicht!$F25:'Rekenoverzicht'!AY25)/'Invoer warmte'!$G58,
SUM(INDEX($G25:$BN25,AY$7-'Invoer warmte'!$G58+1):AY25)/'Invoer warmte'!$G58
)</f>
        <v>0</v>
      </c>
      <c r="AZ62" s="172">
        <f>IF(AZ$7&lt;='Invoer warmte'!$G58,
SUM(Rekenoverzicht!$F25:'Rekenoverzicht'!AZ25)/'Invoer warmte'!$G58,
SUM(INDEX($G25:$BN25,AZ$7-'Invoer warmte'!$G58+1):AZ25)/'Invoer warmte'!$G58
)</f>
        <v>0</v>
      </c>
      <c r="BA62" s="172">
        <f>IF(BA$7&lt;='Invoer warmte'!$G58,
SUM(Rekenoverzicht!$F25:'Rekenoverzicht'!BA25)/'Invoer warmte'!$G58,
SUM(INDEX($G25:$BN25,BA$7-'Invoer warmte'!$G58+1):BA25)/'Invoer warmte'!$G58
)</f>
        <v>0</v>
      </c>
      <c r="BB62" s="172">
        <f>IF(BB$7&lt;='Invoer warmte'!$G58,
SUM(Rekenoverzicht!$F25:'Rekenoverzicht'!BB25)/'Invoer warmte'!$G58,
SUM(INDEX($G25:$BN25,BB$7-'Invoer warmte'!$G58+1):BB25)/'Invoer warmte'!$G58
)</f>
        <v>0</v>
      </c>
      <c r="BC62" s="172">
        <f>IF(BC$7&lt;='Invoer warmte'!$G58,
SUM(Rekenoverzicht!$F25:'Rekenoverzicht'!BC25)/'Invoer warmte'!$G58,
SUM(INDEX($G25:$BN25,BC$7-'Invoer warmte'!$G58+1):BC25)/'Invoer warmte'!$G58
)</f>
        <v>0</v>
      </c>
      <c r="BD62" s="172">
        <f>IF(BD$7&lt;='Invoer warmte'!$G58,
SUM(Rekenoverzicht!$F25:'Rekenoverzicht'!BD25)/'Invoer warmte'!$G58,
SUM(INDEX($G25:$BN25,BD$7-'Invoer warmte'!$G58+1):BD25)/'Invoer warmte'!$G58
)</f>
        <v>0</v>
      </c>
      <c r="BE62" s="172">
        <f>IF(BE$7&lt;='Invoer warmte'!$G58,
SUM(Rekenoverzicht!$F25:'Rekenoverzicht'!BE25)/'Invoer warmte'!$G58,
SUM(INDEX($G25:$BN25,BE$7-'Invoer warmte'!$G58+1):BE25)/'Invoer warmte'!$G58
)</f>
        <v>0</v>
      </c>
      <c r="BF62" s="172">
        <f>IF(BF$7&lt;='Invoer warmte'!$G58,
SUM(Rekenoverzicht!$F25:'Rekenoverzicht'!BF25)/'Invoer warmte'!$G58,
SUM(INDEX($G25:$BN25,BF$7-'Invoer warmte'!$G58+1):BF25)/'Invoer warmte'!$G58
)</f>
        <v>0</v>
      </c>
      <c r="BG62" s="172">
        <f>IF(BG$7&lt;='Invoer warmte'!$G58,
SUM(Rekenoverzicht!$F25:'Rekenoverzicht'!BG25)/'Invoer warmte'!$G58,
SUM(INDEX($G25:$BN25,BG$7-'Invoer warmte'!$G58+1):BG25)/'Invoer warmte'!$G58
)</f>
        <v>0</v>
      </c>
      <c r="BH62" s="172">
        <f>IF(BH$7&lt;='Invoer warmte'!$G58,
SUM(Rekenoverzicht!$F25:'Rekenoverzicht'!BH25)/'Invoer warmte'!$G58,
SUM(INDEX($G25:$BN25,BH$7-'Invoer warmte'!$G58+1):BH25)/'Invoer warmte'!$G58
)</f>
        <v>0</v>
      </c>
      <c r="BI62" s="172">
        <f>IF(BI$7&lt;='Invoer warmte'!$G58,
SUM(Rekenoverzicht!$F25:'Rekenoverzicht'!BI25)/'Invoer warmte'!$G58,
SUM(INDEX($G25:$BN25,BI$7-'Invoer warmte'!$G58+1):BI25)/'Invoer warmte'!$G58
)</f>
        <v>0</v>
      </c>
      <c r="BJ62" s="172">
        <f>IF(BJ$7&lt;='Invoer warmte'!$G58,
SUM(Rekenoverzicht!$F25:'Rekenoverzicht'!BJ25)/'Invoer warmte'!$G58,
SUM(INDEX($G25:$BN25,BJ$7-'Invoer warmte'!$G58+1):BJ25)/'Invoer warmte'!$G58
)</f>
        <v>0</v>
      </c>
      <c r="BK62" s="172">
        <f>IF(BK$7&lt;='Invoer warmte'!$G58,
SUM(Rekenoverzicht!$F25:'Rekenoverzicht'!BK25)/'Invoer warmte'!$G58,
SUM(INDEX($G25:$BN25,BK$7-'Invoer warmte'!$G58+1):BK25)/'Invoer warmte'!$G58
)</f>
        <v>0</v>
      </c>
      <c r="BL62" s="172">
        <f>IF(BL$7&lt;='Invoer warmte'!$G58,
SUM(Rekenoverzicht!$F25:'Rekenoverzicht'!BL25)/'Invoer warmte'!$G58,
SUM(INDEX($G25:$BN25,BL$7-'Invoer warmte'!$G58+1):BL25)/'Invoer warmte'!$G58
)</f>
        <v>0</v>
      </c>
      <c r="BM62" s="172">
        <f>IF(BM$7&lt;='Invoer warmte'!$G58,
SUM(Rekenoverzicht!$F25:'Rekenoverzicht'!BM25)/'Invoer warmte'!$G58,
SUM(INDEX($G25:$BN25,BM$7-'Invoer warmte'!$G58+1):BM25)/'Invoer warmte'!$G58
)</f>
        <v>0</v>
      </c>
      <c r="BN62" s="172">
        <f>IF(BN$7&lt;='Invoer warmte'!$G58,
SUM(Rekenoverzicht!$F25:'Rekenoverzicht'!BN25)/'Invoer warmte'!$G58,
SUM(INDEX($G25:$BN25,BN$7-'Invoer warmte'!$G58+1):BN25)/'Invoer warmte'!$G58
)</f>
        <v>0</v>
      </c>
    </row>
    <row r="63" spans="5:66" x14ac:dyDescent="0.35">
      <c r="E63" t="s">
        <v>208</v>
      </c>
      <c r="G63" s="172">
        <f>IF(G$7&lt;='Invoer warmte'!$G59,
SUM(Rekenoverzicht!$F26:'Rekenoverzicht'!G26)/'Invoer warmte'!$G59,
SUM(INDEX($G26:$BN26,G$7-'Invoer warmte'!$G59+1):G26)/'Invoer warmte'!$G59
)</f>
        <v>0</v>
      </c>
      <c r="H63" s="172">
        <f>IF(H$7&lt;='Invoer warmte'!$G59,
SUM(Rekenoverzicht!$F26:'Rekenoverzicht'!H26)/'Invoer warmte'!$G59,
SUM(INDEX($G26:$BN26,H$7-'Invoer warmte'!$G59+1):H26)/'Invoer warmte'!$G59
)</f>
        <v>0</v>
      </c>
      <c r="I63" s="172">
        <f>IF(I$7&lt;='Invoer warmte'!$G59,
SUM(Rekenoverzicht!$F26:'Rekenoverzicht'!I26)/'Invoer warmte'!$G59,
SUM(INDEX($G26:$BN26,I$7-'Invoer warmte'!$G59+1):I26)/'Invoer warmte'!$G59
)</f>
        <v>0</v>
      </c>
      <c r="J63" s="172">
        <f>IF(J$7&lt;='Invoer warmte'!$G59,
SUM(Rekenoverzicht!$F26:'Rekenoverzicht'!J26)/'Invoer warmte'!$G59,
SUM(INDEX($G26:$BN26,J$7-'Invoer warmte'!$G59+1):J26)/'Invoer warmte'!$G59
)</f>
        <v>0</v>
      </c>
      <c r="K63" s="172">
        <f>IF(K$7&lt;='Invoer warmte'!$G59,
SUM(Rekenoverzicht!$F26:'Rekenoverzicht'!K26)/'Invoer warmte'!$G59,
SUM(INDEX($G26:$BN26,K$7-'Invoer warmte'!$G59+1):K26)/'Invoer warmte'!$G59
)</f>
        <v>0</v>
      </c>
      <c r="L63" s="172">
        <f>IF(L$7&lt;='Invoer warmte'!$G59,
SUM(Rekenoverzicht!$F26:'Rekenoverzicht'!L26)/'Invoer warmte'!$G59,
SUM(INDEX($G26:$BN26,L$7-'Invoer warmte'!$G59+1):L26)/'Invoer warmte'!$G59
)</f>
        <v>0</v>
      </c>
      <c r="M63" s="172">
        <f>IF(M$7&lt;='Invoer warmte'!$G59,
SUM(Rekenoverzicht!$F26:'Rekenoverzicht'!M26)/'Invoer warmte'!$G59,
SUM(INDEX($G26:$BN26,M$7-'Invoer warmte'!$G59+1):M26)/'Invoer warmte'!$G59
)</f>
        <v>0</v>
      </c>
      <c r="N63" s="172">
        <f>IF(N$7&lt;='Invoer warmte'!$G59,
SUM(Rekenoverzicht!$F26:'Rekenoverzicht'!N26)/'Invoer warmte'!$G59,
SUM(INDEX($G26:$BN26,N$7-'Invoer warmte'!$G59+1):N26)/'Invoer warmte'!$G59
)</f>
        <v>0</v>
      </c>
      <c r="O63" s="172">
        <f>IF(O$7&lt;='Invoer warmte'!$G59,
SUM(Rekenoverzicht!$F26:'Rekenoverzicht'!O26)/'Invoer warmte'!$G59,
SUM(INDEX($G26:$BN26,O$7-'Invoer warmte'!$G59+1):O26)/'Invoer warmte'!$G59
)</f>
        <v>0</v>
      </c>
      <c r="P63" s="172">
        <f>IF(P$7&lt;='Invoer warmte'!$G59,
SUM(Rekenoverzicht!$F26:'Rekenoverzicht'!P26)/'Invoer warmte'!$G59,
SUM(INDEX($G26:$BN26,P$7-'Invoer warmte'!$G59+1):P26)/'Invoer warmte'!$G59
)</f>
        <v>0</v>
      </c>
      <c r="Q63" s="172">
        <f>IF(Q$7&lt;='Invoer warmte'!$G59,
SUM(Rekenoverzicht!$F26:'Rekenoverzicht'!Q26)/'Invoer warmte'!$G59,
SUM(INDEX($G26:$BN26,Q$7-'Invoer warmte'!$G59+1):Q26)/'Invoer warmte'!$G59
)</f>
        <v>0</v>
      </c>
      <c r="R63" s="172">
        <f>IF(R$7&lt;='Invoer warmte'!$G59,
SUM(Rekenoverzicht!$F26:'Rekenoverzicht'!R26)/'Invoer warmte'!$G59,
SUM(INDEX($G26:$BN26,R$7-'Invoer warmte'!$G59+1):R26)/'Invoer warmte'!$G59
)</f>
        <v>0</v>
      </c>
      <c r="S63" s="172">
        <f>IF(S$7&lt;='Invoer warmte'!$G59,
SUM(Rekenoverzicht!$F26:'Rekenoverzicht'!S26)/'Invoer warmte'!$G59,
SUM(INDEX($G26:$BN26,S$7-'Invoer warmte'!$G59+1):S26)/'Invoer warmte'!$G59
)</f>
        <v>0</v>
      </c>
      <c r="T63" s="172">
        <f>IF(T$7&lt;='Invoer warmte'!$G59,
SUM(Rekenoverzicht!$F26:'Rekenoverzicht'!T26)/'Invoer warmte'!$G59,
SUM(INDEX($G26:$BN26,T$7-'Invoer warmte'!$G59+1):T26)/'Invoer warmte'!$G59
)</f>
        <v>0</v>
      </c>
      <c r="U63" s="172">
        <f>IF(U$7&lt;='Invoer warmte'!$G59,
SUM(Rekenoverzicht!$F26:'Rekenoverzicht'!U26)/'Invoer warmte'!$G59,
SUM(INDEX($G26:$BN26,U$7-'Invoer warmte'!$G59+1):U26)/'Invoer warmte'!$G59
)</f>
        <v>0</v>
      </c>
      <c r="V63" s="172">
        <f>IF(V$7&lt;='Invoer warmte'!$G59,
SUM(Rekenoverzicht!$F26:'Rekenoverzicht'!V26)/'Invoer warmte'!$G59,
SUM(INDEX($G26:$BN26,V$7-'Invoer warmte'!$G59+1):V26)/'Invoer warmte'!$G59
)</f>
        <v>0</v>
      </c>
      <c r="W63" s="172">
        <f>IF(W$7&lt;='Invoer warmte'!$G59,
SUM(Rekenoverzicht!$F26:'Rekenoverzicht'!W26)/'Invoer warmte'!$G59,
SUM(INDEX($G26:$BN26,W$7-'Invoer warmte'!$G59+1):W26)/'Invoer warmte'!$G59
)</f>
        <v>0</v>
      </c>
      <c r="X63" s="172">
        <f>IF(X$7&lt;='Invoer warmte'!$G59,
SUM(Rekenoverzicht!$F26:'Rekenoverzicht'!X26)/'Invoer warmte'!$G59,
SUM(INDEX($G26:$BN26,X$7-'Invoer warmte'!$G59+1):X26)/'Invoer warmte'!$G59
)</f>
        <v>0</v>
      </c>
      <c r="Y63" s="172">
        <f>IF(Y$7&lt;='Invoer warmte'!$G59,
SUM(Rekenoverzicht!$F26:'Rekenoverzicht'!Y26)/'Invoer warmte'!$G59,
SUM(INDEX($G26:$BN26,Y$7-'Invoer warmte'!$G59+1):Y26)/'Invoer warmte'!$G59
)</f>
        <v>0</v>
      </c>
      <c r="Z63" s="172">
        <f>IF(Z$7&lt;='Invoer warmte'!$G59,
SUM(Rekenoverzicht!$F26:'Rekenoverzicht'!Z26)/'Invoer warmte'!$G59,
SUM(INDEX($G26:$BN26,Z$7-'Invoer warmte'!$G59+1):Z26)/'Invoer warmte'!$G59
)</f>
        <v>0</v>
      </c>
      <c r="AA63" s="172">
        <f>IF(AA$7&lt;='Invoer warmte'!$G59,
SUM(Rekenoverzicht!$F26:'Rekenoverzicht'!AA26)/'Invoer warmte'!$G59,
SUM(INDEX($G26:$BN26,AA$7-'Invoer warmte'!$G59+1):AA26)/'Invoer warmte'!$G59
)</f>
        <v>0</v>
      </c>
      <c r="AB63" s="172">
        <f>IF(AB$7&lt;='Invoer warmte'!$G59,
SUM(Rekenoverzicht!$F26:'Rekenoverzicht'!AB26)/'Invoer warmte'!$G59,
SUM(INDEX($G26:$BN26,AB$7-'Invoer warmte'!$G59+1):AB26)/'Invoer warmte'!$G59
)</f>
        <v>0</v>
      </c>
      <c r="AC63" s="172">
        <f>IF(AC$7&lt;='Invoer warmte'!$G59,
SUM(Rekenoverzicht!$F26:'Rekenoverzicht'!AC26)/'Invoer warmte'!$G59,
SUM(INDEX($G26:$BN26,AC$7-'Invoer warmte'!$G59+1):AC26)/'Invoer warmte'!$G59
)</f>
        <v>0</v>
      </c>
      <c r="AD63" s="172">
        <f>IF(AD$7&lt;='Invoer warmte'!$G59,
SUM(Rekenoverzicht!$F26:'Rekenoverzicht'!AD26)/'Invoer warmte'!$G59,
SUM(INDEX($G26:$BN26,AD$7-'Invoer warmte'!$G59+1):AD26)/'Invoer warmte'!$G59
)</f>
        <v>0</v>
      </c>
      <c r="AE63" s="172">
        <f>IF(AE$7&lt;='Invoer warmte'!$G59,
SUM(Rekenoverzicht!$F26:'Rekenoverzicht'!AE26)/'Invoer warmte'!$G59,
SUM(INDEX($G26:$BN26,AE$7-'Invoer warmte'!$G59+1):AE26)/'Invoer warmte'!$G59
)</f>
        <v>0</v>
      </c>
      <c r="AF63" s="172">
        <f>IF(AF$7&lt;='Invoer warmte'!$G59,
SUM(Rekenoverzicht!$F26:'Rekenoverzicht'!AF26)/'Invoer warmte'!$G59,
SUM(INDEX($G26:$BN26,AF$7-'Invoer warmte'!$G59+1):AF26)/'Invoer warmte'!$G59
)</f>
        <v>0</v>
      </c>
      <c r="AG63" s="172">
        <f>IF(AG$7&lt;='Invoer warmte'!$G59,
SUM(Rekenoverzicht!$F26:'Rekenoverzicht'!AG26)/'Invoer warmte'!$G59,
SUM(INDEX($G26:$BN26,AG$7-'Invoer warmte'!$G59+1):AG26)/'Invoer warmte'!$G59
)</f>
        <v>0</v>
      </c>
      <c r="AH63" s="172">
        <f>IF(AH$7&lt;='Invoer warmte'!$G59,
SUM(Rekenoverzicht!$F26:'Rekenoverzicht'!AH26)/'Invoer warmte'!$G59,
SUM(INDEX($G26:$BN26,AH$7-'Invoer warmte'!$G59+1):AH26)/'Invoer warmte'!$G59
)</f>
        <v>0</v>
      </c>
      <c r="AI63" s="172">
        <f>IF(AI$7&lt;='Invoer warmte'!$G59,
SUM(Rekenoverzicht!$F26:'Rekenoverzicht'!AI26)/'Invoer warmte'!$G59,
SUM(INDEX($G26:$BN26,AI$7-'Invoer warmte'!$G59+1):AI26)/'Invoer warmte'!$G59
)</f>
        <v>0</v>
      </c>
      <c r="AJ63" s="172">
        <f>IF(AJ$7&lt;='Invoer warmte'!$G59,
SUM(Rekenoverzicht!$F26:'Rekenoverzicht'!AJ26)/'Invoer warmte'!$G59,
SUM(INDEX($G26:$BN26,AJ$7-'Invoer warmte'!$G59+1):AJ26)/'Invoer warmte'!$G59
)</f>
        <v>0</v>
      </c>
      <c r="AK63" s="172">
        <f>IF(AK$7&lt;='Invoer warmte'!$G59,
SUM(Rekenoverzicht!$F26:'Rekenoverzicht'!AK26)/'Invoer warmte'!$G59,
SUM(INDEX($G26:$BN26,AK$7-'Invoer warmte'!$G59+1):AK26)/'Invoer warmte'!$G59
)</f>
        <v>0</v>
      </c>
      <c r="AL63" s="172">
        <f>IF(AL$7&lt;='Invoer warmte'!$G59,
SUM(Rekenoverzicht!$F26:'Rekenoverzicht'!AL26)/'Invoer warmte'!$G59,
SUM(INDEX($G26:$BN26,AL$7-'Invoer warmte'!$G59+1):AL26)/'Invoer warmte'!$G59
)</f>
        <v>0</v>
      </c>
      <c r="AM63" s="172">
        <f>IF(AM$7&lt;='Invoer warmte'!$G59,
SUM(Rekenoverzicht!$F26:'Rekenoverzicht'!AM26)/'Invoer warmte'!$G59,
SUM(INDEX($G26:$BN26,AM$7-'Invoer warmte'!$G59+1):AM26)/'Invoer warmte'!$G59
)</f>
        <v>0</v>
      </c>
      <c r="AN63" s="172">
        <f>IF(AN$7&lt;='Invoer warmte'!$G59,
SUM(Rekenoverzicht!$F26:'Rekenoverzicht'!AN26)/'Invoer warmte'!$G59,
SUM(INDEX($G26:$BN26,AN$7-'Invoer warmte'!$G59+1):AN26)/'Invoer warmte'!$G59
)</f>
        <v>0</v>
      </c>
      <c r="AO63" s="172">
        <f>IF(AO$7&lt;='Invoer warmte'!$G59,
SUM(Rekenoverzicht!$F26:'Rekenoverzicht'!AO26)/'Invoer warmte'!$G59,
SUM(INDEX($G26:$BN26,AO$7-'Invoer warmte'!$G59+1):AO26)/'Invoer warmte'!$G59
)</f>
        <v>0</v>
      </c>
      <c r="AP63" s="172">
        <f>IF(AP$7&lt;='Invoer warmte'!$G59,
SUM(Rekenoverzicht!$F26:'Rekenoverzicht'!AP26)/'Invoer warmte'!$G59,
SUM(INDEX($G26:$BN26,AP$7-'Invoer warmte'!$G59+1):AP26)/'Invoer warmte'!$G59
)</f>
        <v>0</v>
      </c>
      <c r="AQ63" s="172">
        <f>IF(AQ$7&lt;='Invoer warmte'!$G59,
SUM(Rekenoverzicht!$F26:'Rekenoverzicht'!AQ26)/'Invoer warmte'!$G59,
SUM(INDEX($G26:$BN26,AQ$7-'Invoer warmte'!$G59+1):AQ26)/'Invoer warmte'!$G59
)</f>
        <v>0</v>
      </c>
      <c r="AR63" s="172">
        <f>IF(AR$7&lt;='Invoer warmte'!$G59,
SUM(Rekenoverzicht!$F26:'Rekenoverzicht'!AR26)/'Invoer warmte'!$G59,
SUM(INDEX($G26:$BN26,AR$7-'Invoer warmte'!$G59+1):AR26)/'Invoer warmte'!$G59
)</f>
        <v>0</v>
      </c>
      <c r="AS63" s="172">
        <f>IF(AS$7&lt;='Invoer warmte'!$G59,
SUM(Rekenoverzicht!$F26:'Rekenoverzicht'!AS26)/'Invoer warmte'!$G59,
SUM(INDEX($G26:$BN26,AS$7-'Invoer warmte'!$G59+1):AS26)/'Invoer warmte'!$G59
)</f>
        <v>0</v>
      </c>
      <c r="AT63" s="172">
        <f>IF(AT$7&lt;='Invoer warmte'!$G59,
SUM(Rekenoverzicht!$F26:'Rekenoverzicht'!AT26)/'Invoer warmte'!$G59,
SUM(INDEX($G26:$BN26,AT$7-'Invoer warmte'!$G59+1):AT26)/'Invoer warmte'!$G59
)</f>
        <v>0</v>
      </c>
      <c r="AU63" s="172">
        <f>IF(AU$7&lt;='Invoer warmte'!$G59,
SUM(Rekenoverzicht!$F26:'Rekenoverzicht'!AU26)/'Invoer warmte'!$G59,
SUM(INDEX($G26:$BN26,AU$7-'Invoer warmte'!$G59+1):AU26)/'Invoer warmte'!$G59
)</f>
        <v>0</v>
      </c>
      <c r="AV63" s="172">
        <f>IF(AV$7&lt;='Invoer warmte'!$G59,
SUM(Rekenoverzicht!$F26:'Rekenoverzicht'!AV26)/'Invoer warmte'!$G59,
SUM(INDEX($G26:$BN26,AV$7-'Invoer warmte'!$G59+1):AV26)/'Invoer warmte'!$G59
)</f>
        <v>0</v>
      </c>
      <c r="AW63" s="172">
        <f>IF(AW$7&lt;='Invoer warmte'!$G59,
SUM(Rekenoverzicht!$F26:'Rekenoverzicht'!AW26)/'Invoer warmte'!$G59,
SUM(INDEX($G26:$BN26,AW$7-'Invoer warmte'!$G59+1):AW26)/'Invoer warmte'!$G59
)</f>
        <v>0</v>
      </c>
      <c r="AX63" s="172">
        <f>IF(AX$7&lt;='Invoer warmte'!$G59,
SUM(Rekenoverzicht!$F26:'Rekenoverzicht'!AX26)/'Invoer warmte'!$G59,
SUM(INDEX($G26:$BN26,AX$7-'Invoer warmte'!$G59+1):AX26)/'Invoer warmte'!$G59
)</f>
        <v>0</v>
      </c>
      <c r="AY63" s="172">
        <f>IF(AY$7&lt;='Invoer warmte'!$G59,
SUM(Rekenoverzicht!$F26:'Rekenoverzicht'!AY26)/'Invoer warmte'!$G59,
SUM(INDEX($G26:$BN26,AY$7-'Invoer warmte'!$G59+1):AY26)/'Invoer warmte'!$G59
)</f>
        <v>0</v>
      </c>
      <c r="AZ63" s="172">
        <f>IF(AZ$7&lt;='Invoer warmte'!$G59,
SUM(Rekenoverzicht!$F26:'Rekenoverzicht'!AZ26)/'Invoer warmte'!$G59,
SUM(INDEX($G26:$BN26,AZ$7-'Invoer warmte'!$G59+1):AZ26)/'Invoer warmte'!$G59
)</f>
        <v>0</v>
      </c>
      <c r="BA63" s="172">
        <f>IF(BA$7&lt;='Invoer warmte'!$G59,
SUM(Rekenoverzicht!$F26:'Rekenoverzicht'!BA26)/'Invoer warmte'!$G59,
SUM(INDEX($G26:$BN26,BA$7-'Invoer warmte'!$G59+1):BA26)/'Invoer warmte'!$G59
)</f>
        <v>0</v>
      </c>
      <c r="BB63" s="172">
        <f>IF(BB$7&lt;='Invoer warmte'!$G59,
SUM(Rekenoverzicht!$F26:'Rekenoverzicht'!BB26)/'Invoer warmte'!$G59,
SUM(INDEX($G26:$BN26,BB$7-'Invoer warmte'!$G59+1):BB26)/'Invoer warmte'!$G59
)</f>
        <v>0</v>
      </c>
      <c r="BC63" s="172">
        <f>IF(BC$7&lt;='Invoer warmte'!$G59,
SUM(Rekenoverzicht!$F26:'Rekenoverzicht'!BC26)/'Invoer warmte'!$G59,
SUM(INDEX($G26:$BN26,BC$7-'Invoer warmte'!$G59+1):BC26)/'Invoer warmte'!$G59
)</f>
        <v>0</v>
      </c>
      <c r="BD63" s="172">
        <f>IF(BD$7&lt;='Invoer warmte'!$G59,
SUM(Rekenoverzicht!$F26:'Rekenoverzicht'!BD26)/'Invoer warmte'!$G59,
SUM(INDEX($G26:$BN26,BD$7-'Invoer warmte'!$G59+1):BD26)/'Invoer warmte'!$G59
)</f>
        <v>0</v>
      </c>
      <c r="BE63" s="172">
        <f>IF(BE$7&lt;='Invoer warmte'!$G59,
SUM(Rekenoverzicht!$F26:'Rekenoverzicht'!BE26)/'Invoer warmte'!$G59,
SUM(INDEX($G26:$BN26,BE$7-'Invoer warmte'!$G59+1):BE26)/'Invoer warmte'!$G59
)</f>
        <v>0</v>
      </c>
      <c r="BF63" s="172">
        <f>IF(BF$7&lt;='Invoer warmte'!$G59,
SUM(Rekenoverzicht!$F26:'Rekenoverzicht'!BF26)/'Invoer warmte'!$G59,
SUM(INDEX($G26:$BN26,BF$7-'Invoer warmte'!$G59+1):BF26)/'Invoer warmte'!$G59
)</f>
        <v>0</v>
      </c>
      <c r="BG63" s="172">
        <f>IF(BG$7&lt;='Invoer warmte'!$G59,
SUM(Rekenoverzicht!$F26:'Rekenoverzicht'!BG26)/'Invoer warmte'!$G59,
SUM(INDEX($G26:$BN26,BG$7-'Invoer warmte'!$G59+1):BG26)/'Invoer warmte'!$G59
)</f>
        <v>0</v>
      </c>
      <c r="BH63" s="172">
        <f>IF(BH$7&lt;='Invoer warmte'!$G59,
SUM(Rekenoverzicht!$F26:'Rekenoverzicht'!BH26)/'Invoer warmte'!$G59,
SUM(INDEX($G26:$BN26,BH$7-'Invoer warmte'!$G59+1):BH26)/'Invoer warmte'!$G59
)</f>
        <v>0</v>
      </c>
      <c r="BI63" s="172">
        <f>IF(BI$7&lt;='Invoer warmte'!$G59,
SUM(Rekenoverzicht!$F26:'Rekenoverzicht'!BI26)/'Invoer warmte'!$G59,
SUM(INDEX($G26:$BN26,BI$7-'Invoer warmte'!$G59+1):BI26)/'Invoer warmte'!$G59
)</f>
        <v>0</v>
      </c>
      <c r="BJ63" s="172">
        <f>IF(BJ$7&lt;='Invoer warmte'!$G59,
SUM(Rekenoverzicht!$F26:'Rekenoverzicht'!BJ26)/'Invoer warmte'!$G59,
SUM(INDEX($G26:$BN26,BJ$7-'Invoer warmte'!$G59+1):BJ26)/'Invoer warmte'!$G59
)</f>
        <v>0</v>
      </c>
      <c r="BK63" s="172">
        <f>IF(BK$7&lt;='Invoer warmte'!$G59,
SUM(Rekenoverzicht!$F26:'Rekenoverzicht'!BK26)/'Invoer warmte'!$G59,
SUM(INDEX($G26:$BN26,BK$7-'Invoer warmte'!$G59+1):BK26)/'Invoer warmte'!$G59
)</f>
        <v>0</v>
      </c>
      <c r="BL63" s="172">
        <f>IF(BL$7&lt;='Invoer warmte'!$G59,
SUM(Rekenoverzicht!$F26:'Rekenoverzicht'!BL26)/'Invoer warmte'!$G59,
SUM(INDEX($G26:$BN26,BL$7-'Invoer warmte'!$G59+1):BL26)/'Invoer warmte'!$G59
)</f>
        <v>0</v>
      </c>
      <c r="BM63" s="172">
        <f>IF(BM$7&lt;='Invoer warmte'!$G59,
SUM(Rekenoverzicht!$F26:'Rekenoverzicht'!BM26)/'Invoer warmte'!$G59,
SUM(INDEX($G26:$BN26,BM$7-'Invoer warmte'!$G59+1):BM26)/'Invoer warmte'!$G59
)</f>
        <v>0</v>
      </c>
      <c r="BN63" s="172">
        <f>IF(BN$7&lt;='Invoer warmte'!$G59,
SUM(Rekenoverzicht!$F26:'Rekenoverzicht'!BN26)/'Invoer warmte'!$G59,
SUM(INDEX($G26:$BN26,BN$7-'Invoer warmte'!$G59+1):BN26)/'Invoer warmte'!$G59
)</f>
        <v>0</v>
      </c>
    </row>
    <row r="64" spans="5:66" x14ac:dyDescent="0.35">
      <c r="E64" t="s">
        <v>209</v>
      </c>
      <c r="G64" s="172">
        <f>IF(G$7&lt;='Invoer warmte'!$G60,
SUM(Rekenoverzicht!$F27:'Rekenoverzicht'!G27)/'Invoer warmte'!$G60,
SUM(INDEX($G27:$BN27,G$7-'Invoer warmte'!$G60+1):G27)/'Invoer warmte'!$G60
)</f>
        <v>0</v>
      </c>
      <c r="H64" s="172">
        <f>IF(H$7&lt;='Invoer warmte'!$G60,
SUM(Rekenoverzicht!$F27:'Rekenoverzicht'!H27)/'Invoer warmte'!$G60,
SUM(INDEX($G27:$BN27,H$7-'Invoer warmte'!$G60+1):H27)/'Invoer warmte'!$G60
)</f>
        <v>0</v>
      </c>
      <c r="I64" s="172">
        <f>IF(I$7&lt;='Invoer warmte'!$G60,
SUM(Rekenoverzicht!$F27:'Rekenoverzicht'!I27)/'Invoer warmte'!$G60,
SUM(INDEX($G27:$BN27,I$7-'Invoer warmte'!$G60+1):I27)/'Invoer warmte'!$G60
)</f>
        <v>0</v>
      </c>
      <c r="J64" s="172">
        <f>IF(J$7&lt;='Invoer warmte'!$G60,
SUM(Rekenoverzicht!$F27:'Rekenoverzicht'!J27)/'Invoer warmte'!$G60,
SUM(INDEX($G27:$BN27,J$7-'Invoer warmte'!$G60+1):J27)/'Invoer warmte'!$G60
)</f>
        <v>0</v>
      </c>
      <c r="K64" s="172">
        <f>IF(K$7&lt;='Invoer warmte'!$G60,
SUM(Rekenoverzicht!$F27:'Rekenoverzicht'!K27)/'Invoer warmte'!$G60,
SUM(INDEX($G27:$BN27,K$7-'Invoer warmte'!$G60+1):K27)/'Invoer warmte'!$G60
)</f>
        <v>0</v>
      </c>
      <c r="L64" s="172">
        <f>IF(L$7&lt;='Invoer warmte'!$G60,
SUM(Rekenoverzicht!$F27:'Rekenoverzicht'!L27)/'Invoer warmte'!$G60,
SUM(INDEX($G27:$BN27,L$7-'Invoer warmte'!$G60+1):L27)/'Invoer warmte'!$G60
)</f>
        <v>0</v>
      </c>
      <c r="M64" s="172">
        <f>IF(M$7&lt;='Invoer warmte'!$G60,
SUM(Rekenoverzicht!$F27:'Rekenoverzicht'!M27)/'Invoer warmte'!$G60,
SUM(INDEX($G27:$BN27,M$7-'Invoer warmte'!$G60+1):M27)/'Invoer warmte'!$G60
)</f>
        <v>0</v>
      </c>
      <c r="N64" s="172">
        <f>IF(N$7&lt;='Invoer warmte'!$G60,
SUM(Rekenoverzicht!$F27:'Rekenoverzicht'!N27)/'Invoer warmte'!$G60,
SUM(INDEX($G27:$BN27,N$7-'Invoer warmte'!$G60+1):N27)/'Invoer warmte'!$G60
)</f>
        <v>0</v>
      </c>
      <c r="O64" s="172">
        <f>IF(O$7&lt;='Invoer warmte'!$G60,
SUM(Rekenoverzicht!$F27:'Rekenoverzicht'!O27)/'Invoer warmte'!$G60,
SUM(INDEX($G27:$BN27,O$7-'Invoer warmte'!$G60+1):O27)/'Invoer warmte'!$G60
)</f>
        <v>0</v>
      </c>
      <c r="P64" s="172">
        <f>IF(P$7&lt;='Invoer warmte'!$G60,
SUM(Rekenoverzicht!$F27:'Rekenoverzicht'!P27)/'Invoer warmte'!$G60,
SUM(INDEX($G27:$BN27,P$7-'Invoer warmte'!$G60+1):P27)/'Invoer warmte'!$G60
)</f>
        <v>0</v>
      </c>
      <c r="Q64" s="172">
        <f>IF(Q$7&lt;='Invoer warmte'!$G60,
SUM(Rekenoverzicht!$F27:'Rekenoverzicht'!Q27)/'Invoer warmte'!$G60,
SUM(INDEX($G27:$BN27,Q$7-'Invoer warmte'!$G60+1):Q27)/'Invoer warmte'!$G60
)</f>
        <v>0</v>
      </c>
      <c r="R64" s="172">
        <f>IF(R$7&lt;='Invoer warmte'!$G60,
SUM(Rekenoverzicht!$F27:'Rekenoverzicht'!R27)/'Invoer warmte'!$G60,
SUM(INDEX($G27:$BN27,R$7-'Invoer warmte'!$G60+1):R27)/'Invoer warmte'!$G60
)</f>
        <v>0</v>
      </c>
      <c r="S64" s="172">
        <f>IF(S$7&lt;='Invoer warmte'!$G60,
SUM(Rekenoverzicht!$F27:'Rekenoverzicht'!S27)/'Invoer warmte'!$G60,
SUM(INDEX($G27:$BN27,S$7-'Invoer warmte'!$G60+1):S27)/'Invoer warmte'!$G60
)</f>
        <v>0</v>
      </c>
      <c r="T64" s="172">
        <f>IF(T$7&lt;='Invoer warmte'!$G60,
SUM(Rekenoverzicht!$F27:'Rekenoverzicht'!T27)/'Invoer warmte'!$G60,
SUM(INDEX($G27:$BN27,T$7-'Invoer warmte'!$G60+1):T27)/'Invoer warmte'!$G60
)</f>
        <v>0</v>
      </c>
      <c r="U64" s="172">
        <f>IF(U$7&lt;='Invoer warmte'!$G60,
SUM(Rekenoverzicht!$F27:'Rekenoverzicht'!U27)/'Invoer warmte'!$G60,
SUM(INDEX($G27:$BN27,U$7-'Invoer warmte'!$G60+1):U27)/'Invoer warmte'!$G60
)</f>
        <v>0</v>
      </c>
      <c r="V64" s="172">
        <f>IF(V$7&lt;='Invoer warmte'!$G60,
SUM(Rekenoverzicht!$F27:'Rekenoverzicht'!V27)/'Invoer warmte'!$G60,
SUM(INDEX($G27:$BN27,V$7-'Invoer warmte'!$G60+1):V27)/'Invoer warmte'!$G60
)</f>
        <v>0</v>
      </c>
      <c r="W64" s="172">
        <f>IF(W$7&lt;='Invoer warmte'!$G60,
SUM(Rekenoverzicht!$F27:'Rekenoverzicht'!W27)/'Invoer warmte'!$G60,
SUM(INDEX($G27:$BN27,W$7-'Invoer warmte'!$G60+1):W27)/'Invoer warmte'!$G60
)</f>
        <v>0</v>
      </c>
      <c r="X64" s="172">
        <f>IF(X$7&lt;='Invoer warmte'!$G60,
SUM(Rekenoverzicht!$F27:'Rekenoverzicht'!X27)/'Invoer warmte'!$G60,
SUM(INDEX($G27:$BN27,X$7-'Invoer warmte'!$G60+1):X27)/'Invoer warmte'!$G60
)</f>
        <v>0</v>
      </c>
      <c r="Y64" s="172">
        <f>IF(Y$7&lt;='Invoer warmte'!$G60,
SUM(Rekenoverzicht!$F27:'Rekenoverzicht'!Y27)/'Invoer warmte'!$G60,
SUM(INDEX($G27:$BN27,Y$7-'Invoer warmte'!$G60+1):Y27)/'Invoer warmte'!$G60
)</f>
        <v>0</v>
      </c>
      <c r="Z64" s="172">
        <f>IF(Z$7&lt;='Invoer warmte'!$G60,
SUM(Rekenoverzicht!$F27:'Rekenoverzicht'!Z27)/'Invoer warmte'!$G60,
SUM(INDEX($G27:$BN27,Z$7-'Invoer warmte'!$G60+1):Z27)/'Invoer warmte'!$G60
)</f>
        <v>0</v>
      </c>
      <c r="AA64" s="172">
        <f>IF(AA$7&lt;='Invoer warmte'!$G60,
SUM(Rekenoverzicht!$F27:'Rekenoverzicht'!AA27)/'Invoer warmte'!$G60,
SUM(INDEX($G27:$BN27,AA$7-'Invoer warmte'!$G60+1):AA27)/'Invoer warmte'!$G60
)</f>
        <v>0</v>
      </c>
      <c r="AB64" s="172">
        <f>IF(AB$7&lt;='Invoer warmte'!$G60,
SUM(Rekenoverzicht!$F27:'Rekenoverzicht'!AB27)/'Invoer warmte'!$G60,
SUM(INDEX($G27:$BN27,AB$7-'Invoer warmte'!$G60+1):AB27)/'Invoer warmte'!$G60
)</f>
        <v>0</v>
      </c>
      <c r="AC64" s="172">
        <f>IF(AC$7&lt;='Invoer warmte'!$G60,
SUM(Rekenoverzicht!$F27:'Rekenoverzicht'!AC27)/'Invoer warmte'!$G60,
SUM(INDEX($G27:$BN27,AC$7-'Invoer warmte'!$G60+1):AC27)/'Invoer warmte'!$G60
)</f>
        <v>0</v>
      </c>
      <c r="AD64" s="172">
        <f>IF(AD$7&lt;='Invoer warmte'!$G60,
SUM(Rekenoverzicht!$F27:'Rekenoverzicht'!AD27)/'Invoer warmte'!$G60,
SUM(INDEX($G27:$BN27,AD$7-'Invoer warmte'!$G60+1):AD27)/'Invoer warmte'!$G60
)</f>
        <v>0</v>
      </c>
      <c r="AE64" s="172">
        <f>IF(AE$7&lt;='Invoer warmte'!$G60,
SUM(Rekenoverzicht!$F27:'Rekenoverzicht'!AE27)/'Invoer warmte'!$G60,
SUM(INDEX($G27:$BN27,AE$7-'Invoer warmte'!$G60+1):AE27)/'Invoer warmte'!$G60
)</f>
        <v>0</v>
      </c>
      <c r="AF64" s="172">
        <f>IF(AF$7&lt;='Invoer warmte'!$G60,
SUM(Rekenoverzicht!$F27:'Rekenoverzicht'!AF27)/'Invoer warmte'!$G60,
SUM(INDEX($G27:$BN27,AF$7-'Invoer warmte'!$G60+1):AF27)/'Invoer warmte'!$G60
)</f>
        <v>0</v>
      </c>
      <c r="AG64" s="172">
        <f>IF(AG$7&lt;='Invoer warmte'!$G60,
SUM(Rekenoverzicht!$F27:'Rekenoverzicht'!AG27)/'Invoer warmte'!$G60,
SUM(INDEX($G27:$BN27,AG$7-'Invoer warmte'!$G60+1):AG27)/'Invoer warmte'!$G60
)</f>
        <v>0</v>
      </c>
      <c r="AH64" s="172">
        <f>IF(AH$7&lt;='Invoer warmte'!$G60,
SUM(Rekenoverzicht!$F27:'Rekenoverzicht'!AH27)/'Invoer warmte'!$G60,
SUM(INDEX($G27:$BN27,AH$7-'Invoer warmte'!$G60+1):AH27)/'Invoer warmte'!$G60
)</f>
        <v>0</v>
      </c>
      <c r="AI64" s="172">
        <f>IF(AI$7&lt;='Invoer warmte'!$G60,
SUM(Rekenoverzicht!$F27:'Rekenoverzicht'!AI27)/'Invoer warmte'!$G60,
SUM(INDEX($G27:$BN27,AI$7-'Invoer warmte'!$G60+1):AI27)/'Invoer warmte'!$G60
)</f>
        <v>0</v>
      </c>
      <c r="AJ64" s="172">
        <f>IF(AJ$7&lt;='Invoer warmte'!$G60,
SUM(Rekenoverzicht!$F27:'Rekenoverzicht'!AJ27)/'Invoer warmte'!$G60,
SUM(INDEX($G27:$BN27,AJ$7-'Invoer warmte'!$G60+1):AJ27)/'Invoer warmte'!$G60
)</f>
        <v>0</v>
      </c>
      <c r="AK64" s="172">
        <f>IF(AK$7&lt;='Invoer warmte'!$G60,
SUM(Rekenoverzicht!$F27:'Rekenoverzicht'!AK27)/'Invoer warmte'!$G60,
SUM(INDEX($G27:$BN27,AK$7-'Invoer warmte'!$G60+1):AK27)/'Invoer warmte'!$G60
)</f>
        <v>0</v>
      </c>
      <c r="AL64" s="172">
        <f>IF(AL$7&lt;='Invoer warmte'!$G60,
SUM(Rekenoverzicht!$F27:'Rekenoverzicht'!AL27)/'Invoer warmte'!$G60,
SUM(INDEX($G27:$BN27,AL$7-'Invoer warmte'!$G60+1):AL27)/'Invoer warmte'!$G60
)</f>
        <v>0</v>
      </c>
      <c r="AM64" s="172">
        <f>IF(AM$7&lt;='Invoer warmte'!$G60,
SUM(Rekenoverzicht!$F27:'Rekenoverzicht'!AM27)/'Invoer warmte'!$G60,
SUM(INDEX($G27:$BN27,AM$7-'Invoer warmte'!$G60+1):AM27)/'Invoer warmte'!$G60
)</f>
        <v>0</v>
      </c>
      <c r="AN64" s="172">
        <f>IF(AN$7&lt;='Invoer warmte'!$G60,
SUM(Rekenoverzicht!$F27:'Rekenoverzicht'!AN27)/'Invoer warmte'!$G60,
SUM(INDEX($G27:$BN27,AN$7-'Invoer warmte'!$G60+1):AN27)/'Invoer warmte'!$G60
)</f>
        <v>0</v>
      </c>
      <c r="AO64" s="172">
        <f>IF(AO$7&lt;='Invoer warmte'!$G60,
SUM(Rekenoverzicht!$F27:'Rekenoverzicht'!AO27)/'Invoer warmte'!$G60,
SUM(INDEX($G27:$BN27,AO$7-'Invoer warmte'!$G60+1):AO27)/'Invoer warmte'!$G60
)</f>
        <v>0</v>
      </c>
      <c r="AP64" s="172">
        <f>IF(AP$7&lt;='Invoer warmte'!$G60,
SUM(Rekenoverzicht!$F27:'Rekenoverzicht'!AP27)/'Invoer warmte'!$G60,
SUM(INDEX($G27:$BN27,AP$7-'Invoer warmte'!$G60+1):AP27)/'Invoer warmte'!$G60
)</f>
        <v>0</v>
      </c>
      <c r="AQ64" s="172">
        <f>IF(AQ$7&lt;='Invoer warmte'!$G60,
SUM(Rekenoverzicht!$F27:'Rekenoverzicht'!AQ27)/'Invoer warmte'!$G60,
SUM(INDEX($G27:$BN27,AQ$7-'Invoer warmte'!$G60+1):AQ27)/'Invoer warmte'!$G60
)</f>
        <v>0</v>
      </c>
      <c r="AR64" s="172">
        <f>IF(AR$7&lt;='Invoer warmte'!$G60,
SUM(Rekenoverzicht!$F27:'Rekenoverzicht'!AR27)/'Invoer warmte'!$G60,
SUM(INDEX($G27:$BN27,AR$7-'Invoer warmte'!$G60+1):AR27)/'Invoer warmte'!$G60
)</f>
        <v>0</v>
      </c>
      <c r="AS64" s="172">
        <f>IF(AS$7&lt;='Invoer warmte'!$G60,
SUM(Rekenoverzicht!$F27:'Rekenoverzicht'!AS27)/'Invoer warmte'!$G60,
SUM(INDEX($G27:$BN27,AS$7-'Invoer warmte'!$G60+1):AS27)/'Invoer warmte'!$G60
)</f>
        <v>0</v>
      </c>
      <c r="AT64" s="172">
        <f>IF(AT$7&lt;='Invoer warmte'!$G60,
SUM(Rekenoverzicht!$F27:'Rekenoverzicht'!AT27)/'Invoer warmte'!$G60,
SUM(INDEX($G27:$BN27,AT$7-'Invoer warmte'!$G60+1):AT27)/'Invoer warmte'!$G60
)</f>
        <v>0</v>
      </c>
      <c r="AU64" s="172">
        <f>IF(AU$7&lt;='Invoer warmte'!$G60,
SUM(Rekenoverzicht!$F27:'Rekenoverzicht'!AU27)/'Invoer warmte'!$G60,
SUM(INDEX($G27:$BN27,AU$7-'Invoer warmte'!$G60+1):AU27)/'Invoer warmte'!$G60
)</f>
        <v>0</v>
      </c>
      <c r="AV64" s="172">
        <f>IF(AV$7&lt;='Invoer warmte'!$G60,
SUM(Rekenoverzicht!$F27:'Rekenoverzicht'!AV27)/'Invoer warmte'!$G60,
SUM(INDEX($G27:$BN27,AV$7-'Invoer warmte'!$G60+1):AV27)/'Invoer warmte'!$G60
)</f>
        <v>0</v>
      </c>
      <c r="AW64" s="172">
        <f>IF(AW$7&lt;='Invoer warmte'!$G60,
SUM(Rekenoverzicht!$F27:'Rekenoverzicht'!AW27)/'Invoer warmte'!$G60,
SUM(INDEX($G27:$BN27,AW$7-'Invoer warmte'!$G60+1):AW27)/'Invoer warmte'!$G60
)</f>
        <v>0</v>
      </c>
      <c r="AX64" s="172">
        <f>IF(AX$7&lt;='Invoer warmte'!$G60,
SUM(Rekenoverzicht!$F27:'Rekenoverzicht'!AX27)/'Invoer warmte'!$G60,
SUM(INDEX($G27:$BN27,AX$7-'Invoer warmte'!$G60+1):AX27)/'Invoer warmte'!$G60
)</f>
        <v>0</v>
      </c>
      <c r="AY64" s="172">
        <f>IF(AY$7&lt;='Invoer warmte'!$G60,
SUM(Rekenoverzicht!$F27:'Rekenoverzicht'!AY27)/'Invoer warmte'!$G60,
SUM(INDEX($G27:$BN27,AY$7-'Invoer warmte'!$G60+1):AY27)/'Invoer warmte'!$G60
)</f>
        <v>0</v>
      </c>
      <c r="AZ64" s="172">
        <f>IF(AZ$7&lt;='Invoer warmte'!$G60,
SUM(Rekenoverzicht!$F27:'Rekenoverzicht'!AZ27)/'Invoer warmte'!$G60,
SUM(INDEX($G27:$BN27,AZ$7-'Invoer warmte'!$G60+1):AZ27)/'Invoer warmte'!$G60
)</f>
        <v>0</v>
      </c>
      <c r="BA64" s="172">
        <f>IF(BA$7&lt;='Invoer warmte'!$G60,
SUM(Rekenoverzicht!$F27:'Rekenoverzicht'!BA27)/'Invoer warmte'!$G60,
SUM(INDEX($G27:$BN27,BA$7-'Invoer warmte'!$G60+1):BA27)/'Invoer warmte'!$G60
)</f>
        <v>0</v>
      </c>
      <c r="BB64" s="172">
        <f>IF(BB$7&lt;='Invoer warmte'!$G60,
SUM(Rekenoverzicht!$F27:'Rekenoverzicht'!BB27)/'Invoer warmte'!$G60,
SUM(INDEX($G27:$BN27,BB$7-'Invoer warmte'!$G60+1):BB27)/'Invoer warmte'!$G60
)</f>
        <v>0</v>
      </c>
      <c r="BC64" s="172">
        <f>IF(BC$7&lt;='Invoer warmte'!$G60,
SUM(Rekenoverzicht!$F27:'Rekenoverzicht'!BC27)/'Invoer warmte'!$G60,
SUM(INDEX($G27:$BN27,BC$7-'Invoer warmte'!$G60+1):BC27)/'Invoer warmte'!$G60
)</f>
        <v>0</v>
      </c>
      <c r="BD64" s="172">
        <f>IF(BD$7&lt;='Invoer warmte'!$G60,
SUM(Rekenoverzicht!$F27:'Rekenoverzicht'!BD27)/'Invoer warmte'!$G60,
SUM(INDEX($G27:$BN27,BD$7-'Invoer warmte'!$G60+1):BD27)/'Invoer warmte'!$G60
)</f>
        <v>0</v>
      </c>
      <c r="BE64" s="172">
        <f>IF(BE$7&lt;='Invoer warmte'!$G60,
SUM(Rekenoverzicht!$F27:'Rekenoverzicht'!BE27)/'Invoer warmte'!$G60,
SUM(INDEX($G27:$BN27,BE$7-'Invoer warmte'!$G60+1):BE27)/'Invoer warmte'!$G60
)</f>
        <v>0</v>
      </c>
      <c r="BF64" s="172">
        <f>IF(BF$7&lt;='Invoer warmte'!$G60,
SUM(Rekenoverzicht!$F27:'Rekenoverzicht'!BF27)/'Invoer warmte'!$G60,
SUM(INDEX($G27:$BN27,BF$7-'Invoer warmte'!$G60+1):BF27)/'Invoer warmte'!$G60
)</f>
        <v>0</v>
      </c>
      <c r="BG64" s="172">
        <f>IF(BG$7&lt;='Invoer warmte'!$G60,
SUM(Rekenoverzicht!$F27:'Rekenoverzicht'!BG27)/'Invoer warmte'!$G60,
SUM(INDEX($G27:$BN27,BG$7-'Invoer warmte'!$G60+1):BG27)/'Invoer warmte'!$G60
)</f>
        <v>0</v>
      </c>
      <c r="BH64" s="172">
        <f>IF(BH$7&lt;='Invoer warmte'!$G60,
SUM(Rekenoverzicht!$F27:'Rekenoverzicht'!BH27)/'Invoer warmte'!$G60,
SUM(INDEX($G27:$BN27,BH$7-'Invoer warmte'!$G60+1):BH27)/'Invoer warmte'!$G60
)</f>
        <v>0</v>
      </c>
      <c r="BI64" s="172">
        <f>IF(BI$7&lt;='Invoer warmte'!$G60,
SUM(Rekenoverzicht!$F27:'Rekenoverzicht'!BI27)/'Invoer warmte'!$G60,
SUM(INDEX($G27:$BN27,BI$7-'Invoer warmte'!$G60+1):BI27)/'Invoer warmte'!$G60
)</f>
        <v>0</v>
      </c>
      <c r="BJ64" s="172">
        <f>IF(BJ$7&lt;='Invoer warmte'!$G60,
SUM(Rekenoverzicht!$F27:'Rekenoverzicht'!BJ27)/'Invoer warmte'!$G60,
SUM(INDEX($G27:$BN27,BJ$7-'Invoer warmte'!$G60+1):BJ27)/'Invoer warmte'!$G60
)</f>
        <v>0</v>
      </c>
      <c r="BK64" s="172">
        <f>IF(BK$7&lt;='Invoer warmte'!$G60,
SUM(Rekenoverzicht!$F27:'Rekenoverzicht'!BK27)/'Invoer warmte'!$G60,
SUM(INDEX($G27:$BN27,BK$7-'Invoer warmte'!$G60+1):BK27)/'Invoer warmte'!$G60
)</f>
        <v>0</v>
      </c>
      <c r="BL64" s="172">
        <f>IF(BL$7&lt;='Invoer warmte'!$G60,
SUM(Rekenoverzicht!$F27:'Rekenoverzicht'!BL27)/'Invoer warmte'!$G60,
SUM(INDEX($G27:$BN27,BL$7-'Invoer warmte'!$G60+1):BL27)/'Invoer warmte'!$G60
)</f>
        <v>0</v>
      </c>
      <c r="BM64" s="172">
        <f>IF(BM$7&lt;='Invoer warmte'!$G60,
SUM(Rekenoverzicht!$F27:'Rekenoverzicht'!BM27)/'Invoer warmte'!$G60,
SUM(INDEX($G27:$BN27,BM$7-'Invoer warmte'!$G60+1):BM27)/'Invoer warmte'!$G60
)</f>
        <v>0</v>
      </c>
      <c r="BN64" s="172">
        <f>IF(BN$7&lt;='Invoer warmte'!$G60,
SUM(Rekenoverzicht!$F27:'Rekenoverzicht'!BN27)/'Invoer warmte'!$G60,
SUM(INDEX($G27:$BN27,BN$7-'Invoer warmte'!$G60+1):BN27)/'Invoer warmte'!$G60
)</f>
        <v>0</v>
      </c>
    </row>
    <row r="65" spans="1:66" x14ac:dyDescent="0.35">
      <c r="E65" t="s">
        <v>210</v>
      </c>
      <c r="G65" s="173">
        <f>IF(G$7&lt;='Invoer warmte'!$G61,
SUM(Rekenoverzicht!$F28:'Rekenoverzicht'!G28)/'Invoer warmte'!$G61,
SUM(INDEX($G28:$BN28,G$7-'Invoer warmte'!$G61+1):G28)/'Invoer warmte'!$G61
)</f>
        <v>0</v>
      </c>
      <c r="H65" s="173">
        <f>IF(H$7&lt;='Invoer warmte'!$G61,
SUM(Rekenoverzicht!$F28:'Rekenoverzicht'!H28)/'Invoer warmte'!$G61,
SUM(INDEX($G28:$BN28,H$7-'Invoer warmte'!$G61+1):H28)/'Invoer warmte'!$G61
)</f>
        <v>0</v>
      </c>
      <c r="I65" s="173">
        <f>IF(I$7&lt;='Invoer warmte'!$G61,
SUM(Rekenoverzicht!$F28:'Rekenoverzicht'!I28)/'Invoer warmte'!$G61,
SUM(INDEX($G28:$BN28,I$7-'Invoer warmte'!$G61+1):I28)/'Invoer warmte'!$G61
)</f>
        <v>0</v>
      </c>
      <c r="J65" s="173">
        <f>IF(J$7&lt;='Invoer warmte'!$G61,
SUM(Rekenoverzicht!$F28:'Rekenoverzicht'!J28)/'Invoer warmte'!$G61,
SUM(INDEX($G28:$BN28,J$7-'Invoer warmte'!$G61+1):J28)/'Invoer warmte'!$G61
)</f>
        <v>0</v>
      </c>
      <c r="K65" s="173">
        <f>IF(K$7&lt;='Invoer warmte'!$G61,
SUM(Rekenoverzicht!$F28:'Rekenoverzicht'!K28)/'Invoer warmte'!$G61,
SUM(INDEX($G28:$BN28,K$7-'Invoer warmte'!$G61+1):K28)/'Invoer warmte'!$G61
)</f>
        <v>0</v>
      </c>
      <c r="L65" s="173">
        <f>IF(L$7&lt;='Invoer warmte'!$G61,
SUM(Rekenoverzicht!$F28:'Rekenoverzicht'!L28)/'Invoer warmte'!$G61,
SUM(INDEX($G28:$BN28,L$7-'Invoer warmte'!$G61+1):L28)/'Invoer warmte'!$G61
)</f>
        <v>0</v>
      </c>
      <c r="M65" s="173">
        <f>IF(M$7&lt;='Invoer warmte'!$G61,
SUM(Rekenoverzicht!$F28:'Rekenoverzicht'!M28)/'Invoer warmte'!$G61,
SUM(INDEX($G28:$BN28,M$7-'Invoer warmte'!$G61+1):M28)/'Invoer warmte'!$G61
)</f>
        <v>0</v>
      </c>
      <c r="N65" s="173">
        <f>IF(N$7&lt;='Invoer warmte'!$G61,
SUM(Rekenoverzicht!$F28:'Rekenoverzicht'!N28)/'Invoer warmte'!$G61,
SUM(INDEX($G28:$BN28,N$7-'Invoer warmte'!$G61+1):N28)/'Invoer warmte'!$G61
)</f>
        <v>0</v>
      </c>
      <c r="O65" s="173">
        <f>IF(O$7&lt;='Invoer warmte'!$G61,
SUM(Rekenoverzicht!$F28:'Rekenoverzicht'!O28)/'Invoer warmte'!$G61,
SUM(INDEX($G28:$BN28,O$7-'Invoer warmte'!$G61+1):O28)/'Invoer warmte'!$G61
)</f>
        <v>0</v>
      </c>
      <c r="P65" s="173">
        <f>IF(P$7&lt;='Invoer warmte'!$G61,
SUM(Rekenoverzicht!$F28:'Rekenoverzicht'!P28)/'Invoer warmte'!$G61,
SUM(INDEX($G28:$BN28,P$7-'Invoer warmte'!$G61+1):P28)/'Invoer warmte'!$G61
)</f>
        <v>0</v>
      </c>
      <c r="Q65" s="173">
        <f>IF(Q$7&lt;='Invoer warmte'!$G61,
SUM(Rekenoverzicht!$F28:'Rekenoverzicht'!Q28)/'Invoer warmte'!$G61,
SUM(INDEX($G28:$BN28,Q$7-'Invoer warmte'!$G61+1):Q28)/'Invoer warmte'!$G61
)</f>
        <v>0</v>
      </c>
      <c r="R65" s="173">
        <f>IF(R$7&lt;='Invoer warmte'!$G61,
SUM(Rekenoverzicht!$F28:'Rekenoverzicht'!R28)/'Invoer warmte'!$G61,
SUM(INDEX($G28:$BN28,R$7-'Invoer warmte'!$G61+1):R28)/'Invoer warmte'!$G61
)</f>
        <v>0</v>
      </c>
      <c r="S65" s="173">
        <f>IF(S$7&lt;='Invoer warmte'!$G61,
SUM(Rekenoverzicht!$F28:'Rekenoverzicht'!S28)/'Invoer warmte'!$G61,
SUM(INDEX($G28:$BN28,S$7-'Invoer warmte'!$G61+1):S28)/'Invoer warmte'!$G61
)</f>
        <v>0</v>
      </c>
      <c r="T65" s="173">
        <f>IF(T$7&lt;='Invoer warmte'!$G61,
SUM(Rekenoverzicht!$F28:'Rekenoverzicht'!T28)/'Invoer warmte'!$G61,
SUM(INDEX($G28:$BN28,T$7-'Invoer warmte'!$G61+1):T28)/'Invoer warmte'!$G61
)</f>
        <v>0</v>
      </c>
      <c r="U65" s="173">
        <f>IF(U$7&lt;='Invoer warmte'!$G61,
SUM(Rekenoverzicht!$F28:'Rekenoverzicht'!U28)/'Invoer warmte'!$G61,
SUM(INDEX($G28:$BN28,U$7-'Invoer warmte'!$G61+1):U28)/'Invoer warmte'!$G61
)</f>
        <v>0</v>
      </c>
      <c r="V65" s="173">
        <f>IF(V$7&lt;='Invoer warmte'!$G61,
SUM(Rekenoverzicht!$F28:'Rekenoverzicht'!V28)/'Invoer warmte'!$G61,
SUM(INDEX($G28:$BN28,V$7-'Invoer warmte'!$G61+1):V28)/'Invoer warmte'!$G61
)</f>
        <v>0</v>
      </c>
      <c r="W65" s="173">
        <f>IF(W$7&lt;='Invoer warmte'!$G61,
SUM(Rekenoverzicht!$F28:'Rekenoverzicht'!W28)/'Invoer warmte'!$G61,
SUM(INDEX($G28:$BN28,W$7-'Invoer warmte'!$G61+1):W28)/'Invoer warmte'!$G61
)</f>
        <v>0</v>
      </c>
      <c r="X65" s="173">
        <f>IF(X$7&lt;='Invoer warmte'!$G61,
SUM(Rekenoverzicht!$F28:'Rekenoverzicht'!X28)/'Invoer warmte'!$G61,
SUM(INDEX($G28:$BN28,X$7-'Invoer warmte'!$G61+1):X28)/'Invoer warmte'!$G61
)</f>
        <v>0</v>
      </c>
      <c r="Y65" s="173">
        <f>IF(Y$7&lt;='Invoer warmte'!$G61,
SUM(Rekenoverzicht!$F28:'Rekenoverzicht'!Y28)/'Invoer warmte'!$G61,
SUM(INDEX($G28:$BN28,Y$7-'Invoer warmte'!$G61+1):Y28)/'Invoer warmte'!$G61
)</f>
        <v>0</v>
      </c>
      <c r="Z65" s="173">
        <f>IF(Z$7&lt;='Invoer warmte'!$G61,
SUM(Rekenoverzicht!$F28:'Rekenoverzicht'!Z28)/'Invoer warmte'!$G61,
SUM(INDEX($G28:$BN28,Z$7-'Invoer warmte'!$G61+1):Z28)/'Invoer warmte'!$G61
)</f>
        <v>0</v>
      </c>
      <c r="AA65" s="173">
        <f>IF(AA$7&lt;='Invoer warmte'!$G61,
SUM(Rekenoverzicht!$F28:'Rekenoverzicht'!AA28)/'Invoer warmte'!$G61,
SUM(INDEX($G28:$BN28,AA$7-'Invoer warmte'!$G61+1):AA28)/'Invoer warmte'!$G61
)</f>
        <v>0</v>
      </c>
      <c r="AB65" s="173">
        <f>IF(AB$7&lt;='Invoer warmte'!$G61,
SUM(Rekenoverzicht!$F28:'Rekenoverzicht'!AB28)/'Invoer warmte'!$G61,
SUM(INDEX($G28:$BN28,AB$7-'Invoer warmte'!$G61+1):AB28)/'Invoer warmte'!$G61
)</f>
        <v>0</v>
      </c>
      <c r="AC65" s="173">
        <f>IF(AC$7&lt;='Invoer warmte'!$G61,
SUM(Rekenoverzicht!$F28:'Rekenoverzicht'!AC28)/'Invoer warmte'!$G61,
SUM(INDEX($G28:$BN28,AC$7-'Invoer warmte'!$G61+1):AC28)/'Invoer warmte'!$G61
)</f>
        <v>0</v>
      </c>
      <c r="AD65" s="173">
        <f>IF(AD$7&lt;='Invoer warmte'!$G61,
SUM(Rekenoverzicht!$F28:'Rekenoverzicht'!AD28)/'Invoer warmte'!$G61,
SUM(INDEX($G28:$BN28,AD$7-'Invoer warmte'!$G61+1):AD28)/'Invoer warmte'!$G61
)</f>
        <v>0</v>
      </c>
      <c r="AE65" s="173">
        <f>IF(AE$7&lt;='Invoer warmte'!$G61,
SUM(Rekenoverzicht!$F28:'Rekenoverzicht'!AE28)/'Invoer warmte'!$G61,
SUM(INDEX($G28:$BN28,AE$7-'Invoer warmte'!$G61+1):AE28)/'Invoer warmte'!$G61
)</f>
        <v>0</v>
      </c>
      <c r="AF65" s="173">
        <f>IF(AF$7&lt;='Invoer warmte'!$G61,
SUM(Rekenoverzicht!$F28:'Rekenoverzicht'!AF28)/'Invoer warmte'!$G61,
SUM(INDEX($G28:$BN28,AF$7-'Invoer warmte'!$G61+1):AF28)/'Invoer warmte'!$G61
)</f>
        <v>0</v>
      </c>
      <c r="AG65" s="173">
        <f>IF(AG$7&lt;='Invoer warmte'!$G61,
SUM(Rekenoverzicht!$F28:'Rekenoverzicht'!AG28)/'Invoer warmte'!$G61,
SUM(INDEX($G28:$BN28,AG$7-'Invoer warmte'!$G61+1):AG28)/'Invoer warmte'!$G61
)</f>
        <v>0</v>
      </c>
      <c r="AH65" s="173">
        <f>IF(AH$7&lt;='Invoer warmte'!$G61,
SUM(Rekenoverzicht!$F28:'Rekenoverzicht'!AH28)/'Invoer warmte'!$G61,
SUM(INDEX($G28:$BN28,AH$7-'Invoer warmte'!$G61+1):AH28)/'Invoer warmte'!$G61
)</f>
        <v>0</v>
      </c>
      <c r="AI65" s="173">
        <f>IF(AI$7&lt;='Invoer warmte'!$G61,
SUM(Rekenoverzicht!$F28:'Rekenoverzicht'!AI28)/'Invoer warmte'!$G61,
SUM(INDEX($G28:$BN28,AI$7-'Invoer warmte'!$G61+1):AI28)/'Invoer warmte'!$G61
)</f>
        <v>0</v>
      </c>
      <c r="AJ65" s="173">
        <f>IF(AJ$7&lt;='Invoer warmte'!$G61,
SUM(Rekenoverzicht!$F28:'Rekenoverzicht'!AJ28)/'Invoer warmte'!$G61,
SUM(INDEX($G28:$BN28,AJ$7-'Invoer warmte'!$G61+1):AJ28)/'Invoer warmte'!$G61
)</f>
        <v>0</v>
      </c>
      <c r="AK65" s="173">
        <f>IF(AK$7&lt;='Invoer warmte'!$G61,
SUM(Rekenoverzicht!$F28:'Rekenoverzicht'!AK28)/'Invoer warmte'!$G61,
SUM(INDEX($G28:$BN28,AK$7-'Invoer warmte'!$G61+1):AK28)/'Invoer warmte'!$G61
)</f>
        <v>0</v>
      </c>
      <c r="AL65" s="173">
        <f>IF(AL$7&lt;='Invoer warmte'!$G61,
SUM(Rekenoverzicht!$F28:'Rekenoverzicht'!AL28)/'Invoer warmte'!$G61,
SUM(INDEX($G28:$BN28,AL$7-'Invoer warmte'!$G61+1):AL28)/'Invoer warmte'!$G61
)</f>
        <v>0</v>
      </c>
      <c r="AM65" s="173">
        <f>IF(AM$7&lt;='Invoer warmte'!$G61,
SUM(Rekenoverzicht!$F28:'Rekenoverzicht'!AM28)/'Invoer warmte'!$G61,
SUM(INDEX($G28:$BN28,AM$7-'Invoer warmte'!$G61+1):AM28)/'Invoer warmte'!$G61
)</f>
        <v>0</v>
      </c>
      <c r="AN65" s="173">
        <f>IF(AN$7&lt;='Invoer warmte'!$G61,
SUM(Rekenoverzicht!$F28:'Rekenoverzicht'!AN28)/'Invoer warmte'!$G61,
SUM(INDEX($G28:$BN28,AN$7-'Invoer warmte'!$G61+1):AN28)/'Invoer warmte'!$G61
)</f>
        <v>0</v>
      </c>
      <c r="AO65" s="173">
        <f>IF(AO$7&lt;='Invoer warmte'!$G61,
SUM(Rekenoverzicht!$F28:'Rekenoverzicht'!AO28)/'Invoer warmte'!$G61,
SUM(INDEX($G28:$BN28,AO$7-'Invoer warmte'!$G61+1):AO28)/'Invoer warmte'!$G61
)</f>
        <v>0</v>
      </c>
      <c r="AP65" s="173">
        <f>IF(AP$7&lt;='Invoer warmte'!$G61,
SUM(Rekenoverzicht!$F28:'Rekenoverzicht'!AP28)/'Invoer warmte'!$G61,
SUM(INDEX($G28:$BN28,AP$7-'Invoer warmte'!$G61+1):AP28)/'Invoer warmte'!$G61
)</f>
        <v>0</v>
      </c>
      <c r="AQ65" s="173">
        <f>IF(AQ$7&lt;='Invoer warmte'!$G61,
SUM(Rekenoverzicht!$F28:'Rekenoverzicht'!AQ28)/'Invoer warmte'!$G61,
SUM(INDEX($G28:$BN28,AQ$7-'Invoer warmte'!$G61+1):AQ28)/'Invoer warmte'!$G61
)</f>
        <v>0</v>
      </c>
      <c r="AR65" s="173">
        <f>IF(AR$7&lt;='Invoer warmte'!$G61,
SUM(Rekenoverzicht!$F28:'Rekenoverzicht'!AR28)/'Invoer warmte'!$G61,
SUM(INDEX($G28:$BN28,AR$7-'Invoer warmte'!$G61+1):AR28)/'Invoer warmte'!$G61
)</f>
        <v>0</v>
      </c>
      <c r="AS65" s="173">
        <f>IF(AS$7&lt;='Invoer warmte'!$G61,
SUM(Rekenoverzicht!$F28:'Rekenoverzicht'!AS28)/'Invoer warmte'!$G61,
SUM(INDEX($G28:$BN28,AS$7-'Invoer warmte'!$G61+1):AS28)/'Invoer warmte'!$G61
)</f>
        <v>0</v>
      </c>
      <c r="AT65" s="173">
        <f>IF(AT$7&lt;='Invoer warmte'!$G61,
SUM(Rekenoverzicht!$F28:'Rekenoverzicht'!AT28)/'Invoer warmte'!$G61,
SUM(INDEX($G28:$BN28,AT$7-'Invoer warmte'!$G61+1):AT28)/'Invoer warmte'!$G61
)</f>
        <v>0</v>
      </c>
      <c r="AU65" s="173">
        <f>IF(AU$7&lt;='Invoer warmte'!$G61,
SUM(Rekenoverzicht!$F28:'Rekenoverzicht'!AU28)/'Invoer warmte'!$G61,
SUM(INDEX($G28:$BN28,AU$7-'Invoer warmte'!$G61+1):AU28)/'Invoer warmte'!$G61
)</f>
        <v>0</v>
      </c>
      <c r="AV65" s="173">
        <f>IF(AV$7&lt;='Invoer warmte'!$G61,
SUM(Rekenoverzicht!$F28:'Rekenoverzicht'!AV28)/'Invoer warmte'!$G61,
SUM(INDEX($G28:$BN28,AV$7-'Invoer warmte'!$G61+1):AV28)/'Invoer warmte'!$G61
)</f>
        <v>0</v>
      </c>
      <c r="AW65" s="173">
        <f>IF(AW$7&lt;='Invoer warmte'!$G61,
SUM(Rekenoverzicht!$F28:'Rekenoverzicht'!AW28)/'Invoer warmte'!$G61,
SUM(INDEX($G28:$BN28,AW$7-'Invoer warmte'!$G61+1):AW28)/'Invoer warmte'!$G61
)</f>
        <v>0</v>
      </c>
      <c r="AX65" s="173">
        <f>IF(AX$7&lt;='Invoer warmte'!$G61,
SUM(Rekenoverzicht!$F28:'Rekenoverzicht'!AX28)/'Invoer warmte'!$G61,
SUM(INDEX($G28:$BN28,AX$7-'Invoer warmte'!$G61+1):AX28)/'Invoer warmte'!$G61
)</f>
        <v>0</v>
      </c>
      <c r="AY65" s="173">
        <f>IF(AY$7&lt;='Invoer warmte'!$G61,
SUM(Rekenoverzicht!$F28:'Rekenoverzicht'!AY28)/'Invoer warmte'!$G61,
SUM(INDEX($G28:$BN28,AY$7-'Invoer warmte'!$G61+1):AY28)/'Invoer warmte'!$G61
)</f>
        <v>0</v>
      </c>
      <c r="AZ65" s="173">
        <f>IF(AZ$7&lt;='Invoer warmte'!$G61,
SUM(Rekenoverzicht!$F28:'Rekenoverzicht'!AZ28)/'Invoer warmte'!$G61,
SUM(INDEX($G28:$BN28,AZ$7-'Invoer warmte'!$G61+1):AZ28)/'Invoer warmte'!$G61
)</f>
        <v>0</v>
      </c>
      <c r="BA65" s="173">
        <f>IF(BA$7&lt;='Invoer warmte'!$G61,
SUM(Rekenoverzicht!$F28:'Rekenoverzicht'!BA28)/'Invoer warmte'!$G61,
SUM(INDEX($G28:$BN28,BA$7-'Invoer warmte'!$G61+1):BA28)/'Invoer warmte'!$G61
)</f>
        <v>0</v>
      </c>
      <c r="BB65" s="173">
        <f>IF(BB$7&lt;='Invoer warmte'!$G61,
SUM(Rekenoverzicht!$F28:'Rekenoverzicht'!BB28)/'Invoer warmte'!$G61,
SUM(INDEX($G28:$BN28,BB$7-'Invoer warmte'!$G61+1):BB28)/'Invoer warmte'!$G61
)</f>
        <v>0</v>
      </c>
      <c r="BC65" s="173">
        <f>IF(BC$7&lt;='Invoer warmte'!$G61,
SUM(Rekenoverzicht!$F28:'Rekenoverzicht'!BC28)/'Invoer warmte'!$G61,
SUM(INDEX($G28:$BN28,BC$7-'Invoer warmte'!$G61+1):BC28)/'Invoer warmte'!$G61
)</f>
        <v>0</v>
      </c>
      <c r="BD65" s="173">
        <f>IF(BD$7&lt;='Invoer warmte'!$G61,
SUM(Rekenoverzicht!$F28:'Rekenoverzicht'!BD28)/'Invoer warmte'!$G61,
SUM(INDEX($G28:$BN28,BD$7-'Invoer warmte'!$G61+1):BD28)/'Invoer warmte'!$G61
)</f>
        <v>0</v>
      </c>
      <c r="BE65" s="173">
        <f>IF(BE$7&lt;='Invoer warmte'!$G61,
SUM(Rekenoverzicht!$F28:'Rekenoverzicht'!BE28)/'Invoer warmte'!$G61,
SUM(INDEX($G28:$BN28,BE$7-'Invoer warmte'!$G61+1):BE28)/'Invoer warmte'!$G61
)</f>
        <v>0</v>
      </c>
      <c r="BF65" s="173">
        <f>IF(BF$7&lt;='Invoer warmte'!$G61,
SUM(Rekenoverzicht!$F28:'Rekenoverzicht'!BF28)/'Invoer warmte'!$G61,
SUM(INDEX($G28:$BN28,BF$7-'Invoer warmte'!$G61+1):BF28)/'Invoer warmte'!$G61
)</f>
        <v>0</v>
      </c>
      <c r="BG65" s="173">
        <f>IF(BG$7&lt;='Invoer warmte'!$G61,
SUM(Rekenoverzicht!$F28:'Rekenoverzicht'!BG28)/'Invoer warmte'!$G61,
SUM(INDEX($G28:$BN28,BG$7-'Invoer warmte'!$G61+1):BG28)/'Invoer warmte'!$G61
)</f>
        <v>0</v>
      </c>
      <c r="BH65" s="173">
        <f>IF(BH$7&lt;='Invoer warmte'!$G61,
SUM(Rekenoverzicht!$F28:'Rekenoverzicht'!BH28)/'Invoer warmte'!$G61,
SUM(INDEX($G28:$BN28,BH$7-'Invoer warmte'!$G61+1):BH28)/'Invoer warmte'!$G61
)</f>
        <v>0</v>
      </c>
      <c r="BI65" s="173">
        <f>IF(BI$7&lt;='Invoer warmte'!$G61,
SUM(Rekenoverzicht!$F28:'Rekenoverzicht'!BI28)/'Invoer warmte'!$G61,
SUM(INDEX($G28:$BN28,BI$7-'Invoer warmte'!$G61+1):BI28)/'Invoer warmte'!$G61
)</f>
        <v>0</v>
      </c>
      <c r="BJ65" s="173">
        <f>IF(BJ$7&lt;='Invoer warmte'!$G61,
SUM(Rekenoverzicht!$F28:'Rekenoverzicht'!BJ28)/'Invoer warmte'!$G61,
SUM(INDEX($G28:$BN28,BJ$7-'Invoer warmte'!$G61+1):BJ28)/'Invoer warmte'!$G61
)</f>
        <v>0</v>
      </c>
      <c r="BK65" s="173">
        <f>IF(BK$7&lt;='Invoer warmte'!$G61,
SUM(Rekenoverzicht!$F28:'Rekenoverzicht'!BK28)/'Invoer warmte'!$G61,
SUM(INDEX($G28:$BN28,BK$7-'Invoer warmte'!$G61+1):BK28)/'Invoer warmte'!$G61
)</f>
        <v>0</v>
      </c>
      <c r="BL65" s="173">
        <f>IF(BL$7&lt;='Invoer warmte'!$G61,
SUM(Rekenoverzicht!$F28:'Rekenoverzicht'!BL28)/'Invoer warmte'!$G61,
SUM(INDEX($G28:$BN28,BL$7-'Invoer warmte'!$G61+1):BL28)/'Invoer warmte'!$G61
)</f>
        <v>0</v>
      </c>
      <c r="BM65" s="173">
        <f>IF(BM$7&lt;='Invoer warmte'!$G61,
SUM(Rekenoverzicht!$F28:'Rekenoverzicht'!BM28)/'Invoer warmte'!$G61,
SUM(INDEX($G28:$BN28,BM$7-'Invoer warmte'!$G61+1):BM28)/'Invoer warmte'!$G61
)</f>
        <v>0</v>
      </c>
      <c r="BN65" s="173">
        <f>IF(BN$7&lt;='Invoer warmte'!$G61,
SUM(Rekenoverzicht!$F28:'Rekenoverzicht'!BN28)/'Invoer warmte'!$G61,
SUM(INDEX($G28:$BN28,BN$7-'Invoer warmte'!$G61+1):BN28)/'Invoer warmte'!$G61
)</f>
        <v>0</v>
      </c>
    </row>
    <row r="66" spans="1:66" x14ac:dyDescent="0.35">
      <c r="E66" s="1" t="s">
        <v>211</v>
      </c>
      <c r="F66" s="1"/>
      <c r="G66" s="42">
        <f t="shared" ref="G66:AL66" si="7">SUM(G47:G65)</f>
        <v>1400000</v>
      </c>
      <c r="H66" s="42">
        <f t="shared" si="7"/>
        <v>1400000</v>
      </c>
      <c r="I66" s="42">
        <f t="shared" si="7"/>
        <v>1400000</v>
      </c>
      <c r="J66" s="42">
        <f t="shared" si="7"/>
        <v>1400000</v>
      </c>
      <c r="K66" s="42">
        <f t="shared" si="7"/>
        <v>1400000</v>
      </c>
      <c r="L66" s="42">
        <f t="shared" si="7"/>
        <v>1400000</v>
      </c>
      <c r="M66" s="42">
        <f t="shared" si="7"/>
        <v>1400000</v>
      </c>
      <c r="N66" s="42">
        <f t="shared" si="7"/>
        <v>1400000</v>
      </c>
      <c r="O66" s="42">
        <f t="shared" si="7"/>
        <v>1400000</v>
      </c>
      <c r="P66" s="42">
        <f t="shared" si="7"/>
        <v>1400045</v>
      </c>
      <c r="Q66" s="42">
        <f t="shared" si="7"/>
        <v>1400045</v>
      </c>
      <c r="R66" s="42">
        <f t="shared" si="7"/>
        <v>1400045</v>
      </c>
      <c r="S66" s="42">
        <f t="shared" si="7"/>
        <v>1400045</v>
      </c>
      <c r="T66" s="42">
        <f t="shared" si="7"/>
        <v>1400045</v>
      </c>
      <c r="U66" s="42">
        <f t="shared" si="7"/>
        <v>1400045</v>
      </c>
      <c r="V66" s="42">
        <f t="shared" si="7"/>
        <v>1695045</v>
      </c>
      <c r="W66" s="42">
        <f t="shared" si="7"/>
        <v>1695045</v>
      </c>
      <c r="X66" s="42">
        <f t="shared" si="7"/>
        <v>1695045</v>
      </c>
      <c r="Y66" s="42">
        <f t="shared" si="7"/>
        <v>1695045</v>
      </c>
      <c r="Z66" s="42">
        <f t="shared" si="7"/>
        <v>1695045</v>
      </c>
      <c r="AA66" s="42">
        <f t="shared" si="7"/>
        <v>295045</v>
      </c>
      <c r="AB66" s="42">
        <f t="shared" si="7"/>
        <v>295045</v>
      </c>
      <c r="AC66" s="42">
        <f t="shared" si="7"/>
        <v>295045</v>
      </c>
      <c r="AD66" s="42">
        <f t="shared" si="7"/>
        <v>295045</v>
      </c>
      <c r="AE66" s="42">
        <f t="shared" si="7"/>
        <v>295045</v>
      </c>
      <c r="AF66" s="42">
        <f t="shared" si="7"/>
        <v>295045</v>
      </c>
      <c r="AG66" s="42">
        <f t="shared" si="7"/>
        <v>295045</v>
      </c>
      <c r="AH66" s="42">
        <f t="shared" si="7"/>
        <v>295045</v>
      </c>
      <c r="AI66" s="42">
        <f t="shared" si="7"/>
        <v>295045</v>
      </c>
      <c r="AJ66" s="42">
        <f t="shared" si="7"/>
        <v>295000</v>
      </c>
      <c r="AK66" s="42">
        <f t="shared" si="7"/>
        <v>295000</v>
      </c>
      <c r="AL66" s="42">
        <f t="shared" si="7"/>
        <v>295000</v>
      </c>
      <c r="AM66" s="42">
        <f t="shared" ref="AM66:BN66" si="8">SUM(AM47:AM65)</f>
        <v>295000</v>
      </c>
      <c r="AN66" s="42">
        <f t="shared" si="8"/>
        <v>295000</v>
      </c>
      <c r="AO66" s="42">
        <f t="shared" si="8"/>
        <v>295000</v>
      </c>
      <c r="AP66" s="42">
        <f t="shared" si="8"/>
        <v>0</v>
      </c>
      <c r="AQ66" s="42">
        <f t="shared" si="8"/>
        <v>0</v>
      </c>
      <c r="AR66" s="42">
        <f t="shared" si="8"/>
        <v>0</v>
      </c>
      <c r="AS66" s="42">
        <f t="shared" si="8"/>
        <v>0</v>
      </c>
      <c r="AT66" s="42">
        <f t="shared" si="8"/>
        <v>0</v>
      </c>
      <c r="AU66" s="42">
        <f t="shared" si="8"/>
        <v>0</v>
      </c>
      <c r="AV66" s="42">
        <f t="shared" si="8"/>
        <v>0</v>
      </c>
      <c r="AW66" s="42">
        <f t="shared" si="8"/>
        <v>0</v>
      </c>
      <c r="AX66" s="42">
        <f t="shared" si="8"/>
        <v>0</v>
      </c>
      <c r="AY66" s="42">
        <f t="shared" si="8"/>
        <v>0</v>
      </c>
      <c r="AZ66" s="42">
        <f t="shared" si="8"/>
        <v>0</v>
      </c>
      <c r="BA66" s="42">
        <f t="shared" si="8"/>
        <v>0</v>
      </c>
      <c r="BB66" s="42">
        <f t="shared" si="8"/>
        <v>0</v>
      </c>
      <c r="BC66" s="42">
        <f t="shared" si="8"/>
        <v>0</v>
      </c>
      <c r="BD66" s="42">
        <f t="shared" si="8"/>
        <v>0</v>
      </c>
      <c r="BE66" s="42">
        <f t="shared" si="8"/>
        <v>0</v>
      </c>
      <c r="BF66" s="42">
        <f t="shared" si="8"/>
        <v>0</v>
      </c>
      <c r="BG66" s="42">
        <f t="shared" si="8"/>
        <v>0</v>
      </c>
      <c r="BH66" s="42">
        <f t="shared" si="8"/>
        <v>0</v>
      </c>
      <c r="BI66" s="42">
        <f t="shared" si="8"/>
        <v>0</v>
      </c>
      <c r="BJ66" s="42">
        <f t="shared" si="8"/>
        <v>0</v>
      </c>
      <c r="BK66" s="42">
        <f t="shared" si="8"/>
        <v>0</v>
      </c>
      <c r="BL66" s="42">
        <f t="shared" si="8"/>
        <v>0</v>
      </c>
      <c r="BM66" s="42">
        <f t="shared" si="8"/>
        <v>0</v>
      </c>
      <c r="BN66" s="42">
        <f t="shared" si="8"/>
        <v>0</v>
      </c>
    </row>
    <row r="67" spans="1:66" x14ac:dyDescent="0.35">
      <c r="G67" s="9"/>
      <c r="H67" s="9"/>
      <c r="I67" s="9"/>
      <c r="J67" s="9"/>
      <c r="K67" s="9"/>
      <c r="L67" s="9"/>
      <c r="M67" s="9"/>
      <c r="N67" s="9"/>
      <c r="O67" s="9"/>
      <c r="P67" s="9"/>
    </row>
    <row r="68" spans="1:66" s="97" customFormat="1" x14ac:dyDescent="0.35">
      <c r="A68" s="99" t="s">
        <v>338</v>
      </c>
      <c r="G68" s="184"/>
      <c r="H68" s="184"/>
      <c r="I68" s="184"/>
      <c r="J68" s="184"/>
      <c r="K68" s="184"/>
      <c r="L68" s="184"/>
      <c r="M68" s="184"/>
      <c r="N68" s="184"/>
      <c r="O68" s="184"/>
      <c r="P68" s="184"/>
    </row>
    <row r="69" spans="1:66" x14ac:dyDescent="0.35">
      <c r="G69" s="9"/>
      <c r="H69" s="9"/>
      <c r="I69" s="9"/>
      <c r="J69" s="9"/>
      <c r="K69" s="9"/>
      <c r="L69" s="9"/>
      <c r="M69" s="9"/>
      <c r="N69" s="9"/>
      <c r="O69" s="9"/>
      <c r="P69" s="9"/>
    </row>
    <row r="70" spans="1:66" x14ac:dyDescent="0.35">
      <c r="B70" s="1" t="s">
        <v>212</v>
      </c>
      <c r="G70" s="9"/>
      <c r="H70" s="9"/>
      <c r="I70" s="9"/>
      <c r="J70" s="9"/>
      <c r="K70" s="9"/>
      <c r="L70" s="9"/>
      <c r="M70" s="9"/>
      <c r="N70" s="9"/>
      <c r="O70" s="9"/>
      <c r="P70" s="9"/>
    </row>
    <row r="71" spans="1:66" x14ac:dyDescent="0.35">
      <c r="C71" s="136" t="s">
        <v>171</v>
      </c>
      <c r="D71" s="47"/>
      <c r="E71" s="45"/>
      <c r="G71" s="9"/>
      <c r="H71" s="9"/>
      <c r="I71" s="9"/>
      <c r="J71" s="9"/>
      <c r="K71" s="9"/>
      <c r="L71" s="9"/>
      <c r="M71" s="9"/>
      <c r="N71" s="9"/>
      <c r="O71" s="9"/>
      <c r="P71" s="9"/>
    </row>
    <row r="72" spans="1:66" x14ac:dyDescent="0.35">
      <c r="D72" s="47"/>
      <c r="E72" s="45" t="s">
        <v>172</v>
      </c>
      <c r="G72" s="180">
        <f t="shared" ref="G72:G91" si="9">G10</f>
        <v>4000000</v>
      </c>
      <c r="H72" s="180">
        <f>G72+H10-G47</f>
        <v>3800000</v>
      </c>
      <c r="I72" s="180">
        <f t="shared" ref="I72:AM72" si="10">H72+I10-H47</f>
        <v>3600000</v>
      </c>
      <c r="J72" s="180">
        <f t="shared" si="10"/>
        <v>3400000</v>
      </c>
      <c r="K72" s="180">
        <f t="shared" si="10"/>
        <v>3200000</v>
      </c>
      <c r="L72" s="180">
        <f t="shared" si="10"/>
        <v>3000000</v>
      </c>
      <c r="M72" s="180">
        <f t="shared" si="10"/>
        <v>2800000</v>
      </c>
      <c r="N72" s="180">
        <f t="shared" si="10"/>
        <v>2600000</v>
      </c>
      <c r="O72" s="180">
        <f t="shared" si="10"/>
        <v>2400000</v>
      </c>
      <c r="P72" s="180">
        <f t="shared" si="10"/>
        <v>2200000</v>
      </c>
      <c r="Q72" s="180">
        <f t="shared" si="10"/>
        <v>2000000</v>
      </c>
      <c r="R72" s="180">
        <f t="shared" si="10"/>
        <v>1800000</v>
      </c>
      <c r="S72" s="180">
        <f t="shared" si="10"/>
        <v>1600000</v>
      </c>
      <c r="T72" s="180">
        <f t="shared" si="10"/>
        <v>1400000</v>
      </c>
      <c r="U72" s="180">
        <f t="shared" si="10"/>
        <v>1200000</v>
      </c>
      <c r="V72" s="180">
        <f t="shared" si="10"/>
        <v>1400000</v>
      </c>
      <c r="W72" s="180">
        <f t="shared" si="10"/>
        <v>1180000</v>
      </c>
      <c r="X72" s="180">
        <f t="shared" si="10"/>
        <v>960000</v>
      </c>
      <c r="Y72" s="180">
        <f t="shared" si="10"/>
        <v>740000</v>
      </c>
      <c r="Z72" s="180">
        <f t="shared" si="10"/>
        <v>520000</v>
      </c>
      <c r="AA72" s="180">
        <f t="shared" si="10"/>
        <v>300000</v>
      </c>
      <c r="AB72" s="180">
        <f t="shared" si="10"/>
        <v>280000</v>
      </c>
      <c r="AC72" s="180">
        <f t="shared" si="10"/>
        <v>260000</v>
      </c>
      <c r="AD72" s="180">
        <f t="shared" si="10"/>
        <v>240000</v>
      </c>
      <c r="AE72" s="180">
        <f t="shared" si="10"/>
        <v>220000</v>
      </c>
      <c r="AF72" s="180">
        <f t="shared" si="10"/>
        <v>200000</v>
      </c>
      <c r="AG72" s="180">
        <f t="shared" si="10"/>
        <v>180000</v>
      </c>
      <c r="AH72" s="180">
        <f t="shared" si="10"/>
        <v>160000</v>
      </c>
      <c r="AI72" s="180">
        <f t="shared" si="10"/>
        <v>140000</v>
      </c>
      <c r="AJ72" s="180">
        <f t="shared" si="10"/>
        <v>120000</v>
      </c>
      <c r="AK72" s="180">
        <f t="shared" si="10"/>
        <v>100000</v>
      </c>
      <c r="AL72" s="180">
        <f t="shared" si="10"/>
        <v>80000</v>
      </c>
      <c r="AM72" s="180">
        <f t="shared" si="10"/>
        <v>60000</v>
      </c>
      <c r="AN72" s="180">
        <f t="shared" ref="AN72:BN72" si="11">AM72+AN10-AM47</f>
        <v>40000</v>
      </c>
      <c r="AO72" s="180">
        <f t="shared" si="11"/>
        <v>20000</v>
      </c>
      <c r="AP72" s="180">
        <f t="shared" si="11"/>
        <v>0</v>
      </c>
      <c r="AQ72" s="180">
        <f t="shared" si="11"/>
        <v>0</v>
      </c>
      <c r="AR72" s="180">
        <f t="shared" si="11"/>
        <v>0</v>
      </c>
      <c r="AS72" s="180">
        <f t="shared" si="11"/>
        <v>0</v>
      </c>
      <c r="AT72" s="180">
        <f t="shared" si="11"/>
        <v>0</v>
      </c>
      <c r="AU72" s="180">
        <f t="shared" si="11"/>
        <v>0</v>
      </c>
      <c r="AV72" s="180">
        <f t="shared" si="11"/>
        <v>0</v>
      </c>
      <c r="AW72" s="180">
        <f t="shared" si="11"/>
        <v>0</v>
      </c>
      <c r="AX72" s="180">
        <f t="shared" si="11"/>
        <v>0</v>
      </c>
      <c r="AY72" s="180">
        <f t="shared" si="11"/>
        <v>0</v>
      </c>
      <c r="AZ72" s="180">
        <f t="shared" si="11"/>
        <v>0</v>
      </c>
      <c r="BA72" s="180">
        <f t="shared" si="11"/>
        <v>0</v>
      </c>
      <c r="BB72" s="180">
        <f t="shared" si="11"/>
        <v>0</v>
      </c>
      <c r="BC72" s="180">
        <f t="shared" si="11"/>
        <v>0</v>
      </c>
      <c r="BD72" s="180">
        <f t="shared" si="11"/>
        <v>0</v>
      </c>
      <c r="BE72" s="180">
        <f t="shared" si="11"/>
        <v>0</v>
      </c>
      <c r="BF72" s="180">
        <f t="shared" si="11"/>
        <v>0</v>
      </c>
      <c r="BG72" s="180">
        <f t="shared" si="11"/>
        <v>0</v>
      </c>
      <c r="BH72" s="180">
        <f t="shared" si="11"/>
        <v>0</v>
      </c>
      <c r="BI72" s="180">
        <f t="shared" si="11"/>
        <v>0</v>
      </c>
      <c r="BJ72" s="180">
        <f t="shared" si="11"/>
        <v>0</v>
      </c>
      <c r="BK72" s="180">
        <f t="shared" si="11"/>
        <v>0</v>
      </c>
      <c r="BL72" s="180">
        <f t="shared" si="11"/>
        <v>0</v>
      </c>
      <c r="BM72" s="180">
        <f t="shared" si="11"/>
        <v>0</v>
      </c>
      <c r="BN72" s="180">
        <f t="shared" si="11"/>
        <v>0</v>
      </c>
    </row>
    <row r="73" spans="1:66" x14ac:dyDescent="0.35">
      <c r="D73" s="47"/>
      <c r="E73" s="45" t="s">
        <v>173</v>
      </c>
      <c r="G73" s="180">
        <f t="shared" si="9"/>
        <v>0</v>
      </c>
      <c r="H73" s="180">
        <f>G73+H11-G48</f>
        <v>0</v>
      </c>
      <c r="I73" s="180">
        <f t="shared" ref="I73:AM73" si="12">H73+I11-H48</f>
        <v>0</v>
      </c>
      <c r="J73" s="180">
        <f t="shared" si="12"/>
        <v>0</v>
      </c>
      <c r="K73" s="180">
        <f t="shared" si="12"/>
        <v>0</v>
      </c>
      <c r="L73" s="180">
        <f t="shared" si="12"/>
        <v>0</v>
      </c>
      <c r="M73" s="180">
        <f t="shared" si="12"/>
        <v>0</v>
      </c>
      <c r="N73" s="180">
        <f t="shared" si="12"/>
        <v>0</v>
      </c>
      <c r="O73" s="180">
        <f t="shared" si="12"/>
        <v>0</v>
      </c>
      <c r="P73" s="180">
        <f t="shared" si="12"/>
        <v>900</v>
      </c>
      <c r="Q73" s="180">
        <f t="shared" si="12"/>
        <v>855</v>
      </c>
      <c r="R73" s="180">
        <f t="shared" si="12"/>
        <v>810</v>
      </c>
      <c r="S73" s="180">
        <f t="shared" si="12"/>
        <v>765</v>
      </c>
      <c r="T73" s="180">
        <f t="shared" si="12"/>
        <v>720</v>
      </c>
      <c r="U73" s="180">
        <f t="shared" si="12"/>
        <v>675</v>
      </c>
      <c r="V73" s="180">
        <f t="shared" si="12"/>
        <v>630</v>
      </c>
      <c r="W73" s="180">
        <f t="shared" si="12"/>
        <v>585</v>
      </c>
      <c r="X73" s="180">
        <f t="shared" si="12"/>
        <v>540</v>
      </c>
      <c r="Y73" s="180">
        <f t="shared" si="12"/>
        <v>495</v>
      </c>
      <c r="Z73" s="180">
        <f t="shared" si="12"/>
        <v>450</v>
      </c>
      <c r="AA73" s="180">
        <f t="shared" si="12"/>
        <v>405</v>
      </c>
      <c r="AB73" s="180">
        <f t="shared" si="12"/>
        <v>360</v>
      </c>
      <c r="AC73" s="180">
        <f t="shared" si="12"/>
        <v>315</v>
      </c>
      <c r="AD73" s="180">
        <f t="shared" si="12"/>
        <v>270</v>
      </c>
      <c r="AE73" s="180">
        <f t="shared" si="12"/>
        <v>225</v>
      </c>
      <c r="AF73" s="180">
        <f t="shared" si="12"/>
        <v>180</v>
      </c>
      <c r="AG73" s="180">
        <f t="shared" si="12"/>
        <v>135</v>
      </c>
      <c r="AH73" s="180">
        <f t="shared" si="12"/>
        <v>90</v>
      </c>
      <c r="AI73" s="180">
        <f t="shared" si="12"/>
        <v>45</v>
      </c>
      <c r="AJ73" s="180">
        <f t="shared" si="12"/>
        <v>0</v>
      </c>
      <c r="AK73" s="180">
        <f t="shared" si="12"/>
        <v>0</v>
      </c>
      <c r="AL73" s="180">
        <f t="shared" si="12"/>
        <v>0</v>
      </c>
      <c r="AM73" s="180">
        <f t="shared" si="12"/>
        <v>0</v>
      </c>
      <c r="AN73" s="180">
        <f t="shared" ref="AN73:BN73" si="13">AM73+AN11-AM48</f>
        <v>0</v>
      </c>
      <c r="AO73" s="180">
        <f t="shared" si="13"/>
        <v>0</v>
      </c>
      <c r="AP73" s="180">
        <f t="shared" si="13"/>
        <v>0</v>
      </c>
      <c r="AQ73" s="180">
        <f t="shared" si="13"/>
        <v>0</v>
      </c>
      <c r="AR73" s="180">
        <f t="shared" si="13"/>
        <v>0</v>
      </c>
      <c r="AS73" s="180">
        <f t="shared" si="13"/>
        <v>0</v>
      </c>
      <c r="AT73" s="180">
        <f t="shared" si="13"/>
        <v>0</v>
      </c>
      <c r="AU73" s="180">
        <f t="shared" si="13"/>
        <v>0</v>
      </c>
      <c r="AV73" s="180">
        <f t="shared" si="13"/>
        <v>0</v>
      </c>
      <c r="AW73" s="180">
        <f t="shared" si="13"/>
        <v>0</v>
      </c>
      <c r="AX73" s="180">
        <f t="shared" si="13"/>
        <v>0</v>
      </c>
      <c r="AY73" s="180">
        <f t="shared" si="13"/>
        <v>0</v>
      </c>
      <c r="AZ73" s="180">
        <f t="shared" si="13"/>
        <v>0</v>
      </c>
      <c r="BA73" s="180">
        <f t="shared" si="13"/>
        <v>0</v>
      </c>
      <c r="BB73" s="180">
        <f t="shared" si="13"/>
        <v>0</v>
      </c>
      <c r="BC73" s="180">
        <f t="shared" si="13"/>
        <v>0</v>
      </c>
      <c r="BD73" s="180">
        <f t="shared" si="13"/>
        <v>0</v>
      </c>
      <c r="BE73" s="180">
        <f t="shared" si="13"/>
        <v>0</v>
      </c>
      <c r="BF73" s="180">
        <f t="shared" si="13"/>
        <v>0</v>
      </c>
      <c r="BG73" s="180">
        <f t="shared" si="13"/>
        <v>0</v>
      </c>
      <c r="BH73" s="180">
        <f t="shared" si="13"/>
        <v>0</v>
      </c>
      <c r="BI73" s="180">
        <f t="shared" si="13"/>
        <v>0</v>
      </c>
      <c r="BJ73" s="180">
        <f t="shared" si="13"/>
        <v>0</v>
      </c>
      <c r="BK73" s="180">
        <f t="shared" si="13"/>
        <v>0</v>
      </c>
      <c r="BL73" s="180">
        <f t="shared" si="13"/>
        <v>0</v>
      </c>
      <c r="BM73" s="180">
        <f t="shared" si="13"/>
        <v>0</v>
      </c>
      <c r="BN73" s="180">
        <f t="shared" si="13"/>
        <v>0</v>
      </c>
    </row>
    <row r="74" spans="1:66" x14ac:dyDescent="0.35">
      <c r="D74" s="39"/>
      <c r="E74" s="45" t="s">
        <v>174</v>
      </c>
      <c r="G74" s="180">
        <f t="shared" si="9"/>
        <v>0</v>
      </c>
      <c r="H74" s="180">
        <f t="shared" ref="H74:AM74" si="14">G74+H12-G49</f>
        <v>0</v>
      </c>
      <c r="I74" s="180">
        <f t="shared" si="14"/>
        <v>0</v>
      </c>
      <c r="J74" s="180">
        <f t="shared" si="14"/>
        <v>0</v>
      </c>
      <c r="K74" s="180">
        <f t="shared" si="14"/>
        <v>0</v>
      </c>
      <c r="L74" s="180">
        <f t="shared" si="14"/>
        <v>0</v>
      </c>
      <c r="M74" s="180">
        <f t="shared" si="14"/>
        <v>0</v>
      </c>
      <c r="N74" s="180">
        <f t="shared" si="14"/>
        <v>0</v>
      </c>
      <c r="O74" s="180">
        <f t="shared" si="14"/>
        <v>0</v>
      </c>
      <c r="P74" s="180">
        <f t="shared" si="14"/>
        <v>0</v>
      </c>
      <c r="Q74" s="180">
        <f t="shared" si="14"/>
        <v>0</v>
      </c>
      <c r="R74" s="180">
        <f t="shared" si="14"/>
        <v>0</v>
      </c>
      <c r="S74" s="180">
        <f t="shared" si="14"/>
        <v>0</v>
      </c>
      <c r="T74" s="180">
        <f t="shared" si="14"/>
        <v>0</v>
      </c>
      <c r="U74" s="180">
        <f t="shared" si="14"/>
        <v>0</v>
      </c>
      <c r="V74" s="180">
        <f t="shared" si="14"/>
        <v>0</v>
      </c>
      <c r="W74" s="180">
        <f t="shared" si="14"/>
        <v>0</v>
      </c>
      <c r="X74" s="180">
        <f t="shared" si="14"/>
        <v>0</v>
      </c>
      <c r="Y74" s="180">
        <f t="shared" si="14"/>
        <v>0</v>
      </c>
      <c r="Z74" s="180">
        <f t="shared" si="14"/>
        <v>0</v>
      </c>
      <c r="AA74" s="180">
        <f t="shared" si="14"/>
        <v>0</v>
      </c>
      <c r="AB74" s="180">
        <f t="shared" si="14"/>
        <v>0</v>
      </c>
      <c r="AC74" s="180">
        <f t="shared" si="14"/>
        <v>0</v>
      </c>
      <c r="AD74" s="180">
        <f t="shared" si="14"/>
        <v>0</v>
      </c>
      <c r="AE74" s="180">
        <f t="shared" si="14"/>
        <v>0</v>
      </c>
      <c r="AF74" s="180">
        <f t="shared" si="14"/>
        <v>0</v>
      </c>
      <c r="AG74" s="180">
        <f t="shared" si="14"/>
        <v>0</v>
      </c>
      <c r="AH74" s="180">
        <f t="shared" si="14"/>
        <v>0</v>
      </c>
      <c r="AI74" s="180">
        <f t="shared" si="14"/>
        <v>0</v>
      </c>
      <c r="AJ74" s="180">
        <f t="shared" si="14"/>
        <v>0</v>
      </c>
      <c r="AK74" s="180">
        <f t="shared" si="14"/>
        <v>0</v>
      </c>
      <c r="AL74" s="180">
        <f t="shared" si="14"/>
        <v>0</v>
      </c>
      <c r="AM74" s="180">
        <f t="shared" si="14"/>
        <v>0</v>
      </c>
      <c r="AN74" s="180">
        <f t="shared" ref="AN74:BN74" si="15">AM74+AN12-AM49</f>
        <v>0</v>
      </c>
      <c r="AO74" s="180">
        <f t="shared" si="15"/>
        <v>0</v>
      </c>
      <c r="AP74" s="180">
        <f t="shared" si="15"/>
        <v>0</v>
      </c>
      <c r="AQ74" s="180">
        <f t="shared" si="15"/>
        <v>0</v>
      </c>
      <c r="AR74" s="180">
        <f t="shared" si="15"/>
        <v>0</v>
      </c>
      <c r="AS74" s="180">
        <f t="shared" si="15"/>
        <v>0</v>
      </c>
      <c r="AT74" s="180">
        <f t="shared" si="15"/>
        <v>0</v>
      </c>
      <c r="AU74" s="180">
        <f t="shared" si="15"/>
        <v>0</v>
      </c>
      <c r="AV74" s="180">
        <f t="shared" si="15"/>
        <v>0</v>
      </c>
      <c r="AW74" s="180">
        <f t="shared" si="15"/>
        <v>0</v>
      </c>
      <c r="AX74" s="180">
        <f t="shared" si="15"/>
        <v>0</v>
      </c>
      <c r="AY74" s="180">
        <f t="shared" si="15"/>
        <v>0</v>
      </c>
      <c r="AZ74" s="180">
        <f t="shared" si="15"/>
        <v>0</v>
      </c>
      <c r="BA74" s="180">
        <f t="shared" si="15"/>
        <v>0</v>
      </c>
      <c r="BB74" s="180">
        <f t="shared" si="15"/>
        <v>0</v>
      </c>
      <c r="BC74" s="180">
        <f t="shared" si="15"/>
        <v>0</v>
      </c>
      <c r="BD74" s="180">
        <f t="shared" si="15"/>
        <v>0</v>
      </c>
      <c r="BE74" s="180">
        <f t="shared" si="15"/>
        <v>0</v>
      </c>
      <c r="BF74" s="180">
        <f t="shared" si="15"/>
        <v>0</v>
      </c>
      <c r="BG74" s="180">
        <f t="shared" si="15"/>
        <v>0</v>
      </c>
      <c r="BH74" s="180">
        <f t="shared" si="15"/>
        <v>0</v>
      </c>
      <c r="BI74" s="180">
        <f t="shared" si="15"/>
        <v>0</v>
      </c>
      <c r="BJ74" s="180">
        <f t="shared" si="15"/>
        <v>0</v>
      </c>
      <c r="BK74" s="180">
        <f t="shared" si="15"/>
        <v>0</v>
      </c>
      <c r="BL74" s="180">
        <f t="shared" si="15"/>
        <v>0</v>
      </c>
      <c r="BM74" s="180">
        <f t="shared" si="15"/>
        <v>0</v>
      </c>
      <c r="BN74" s="180">
        <f t="shared" si="15"/>
        <v>0</v>
      </c>
    </row>
    <row r="75" spans="1:66" x14ac:dyDescent="0.35">
      <c r="D75" s="39"/>
      <c r="E75" s="23" t="s">
        <v>175</v>
      </c>
      <c r="G75" s="180">
        <f t="shared" si="9"/>
        <v>0</v>
      </c>
      <c r="H75" s="180">
        <f t="shared" ref="H75:AM75" si="16">G75+H13-G50</f>
        <v>0</v>
      </c>
      <c r="I75" s="180">
        <f t="shared" si="16"/>
        <v>0</v>
      </c>
      <c r="J75" s="180">
        <f t="shared" si="16"/>
        <v>0</v>
      </c>
      <c r="K75" s="180">
        <f t="shared" si="16"/>
        <v>0</v>
      </c>
      <c r="L75" s="180">
        <f t="shared" si="16"/>
        <v>0</v>
      </c>
      <c r="M75" s="180">
        <f t="shared" si="16"/>
        <v>0</v>
      </c>
      <c r="N75" s="180">
        <f t="shared" si="16"/>
        <v>0</v>
      </c>
      <c r="O75" s="180">
        <f t="shared" si="16"/>
        <v>0</v>
      </c>
      <c r="P75" s="180">
        <f t="shared" si="16"/>
        <v>0</v>
      </c>
      <c r="Q75" s="180">
        <f t="shared" si="16"/>
        <v>0</v>
      </c>
      <c r="R75" s="180">
        <f t="shared" si="16"/>
        <v>0</v>
      </c>
      <c r="S75" s="180">
        <f t="shared" si="16"/>
        <v>0</v>
      </c>
      <c r="T75" s="180">
        <f t="shared" si="16"/>
        <v>0</v>
      </c>
      <c r="U75" s="180">
        <f t="shared" si="16"/>
        <v>0</v>
      </c>
      <c r="V75" s="180">
        <f t="shared" si="16"/>
        <v>0</v>
      </c>
      <c r="W75" s="180">
        <f t="shared" si="16"/>
        <v>0</v>
      </c>
      <c r="X75" s="180">
        <f t="shared" si="16"/>
        <v>0</v>
      </c>
      <c r="Y75" s="180">
        <f t="shared" si="16"/>
        <v>0</v>
      </c>
      <c r="Z75" s="180">
        <f t="shared" si="16"/>
        <v>0</v>
      </c>
      <c r="AA75" s="180">
        <f t="shared" si="16"/>
        <v>0</v>
      </c>
      <c r="AB75" s="180">
        <f t="shared" si="16"/>
        <v>0</v>
      </c>
      <c r="AC75" s="180">
        <f t="shared" si="16"/>
        <v>0</v>
      </c>
      <c r="AD75" s="180">
        <f t="shared" si="16"/>
        <v>0</v>
      </c>
      <c r="AE75" s="180">
        <f t="shared" si="16"/>
        <v>0</v>
      </c>
      <c r="AF75" s="180">
        <f t="shared" si="16"/>
        <v>0</v>
      </c>
      <c r="AG75" s="180">
        <f t="shared" si="16"/>
        <v>0</v>
      </c>
      <c r="AH75" s="180">
        <f t="shared" si="16"/>
        <v>0</v>
      </c>
      <c r="AI75" s="180">
        <f t="shared" si="16"/>
        <v>0</v>
      </c>
      <c r="AJ75" s="180">
        <f t="shared" si="16"/>
        <v>0</v>
      </c>
      <c r="AK75" s="180">
        <f t="shared" si="16"/>
        <v>0</v>
      </c>
      <c r="AL75" s="180">
        <f t="shared" si="16"/>
        <v>0</v>
      </c>
      <c r="AM75" s="180">
        <f t="shared" si="16"/>
        <v>0</v>
      </c>
      <c r="AN75" s="180">
        <f t="shared" ref="AN75:BN75" si="17">AM75+AN13-AM50</f>
        <v>0</v>
      </c>
      <c r="AO75" s="180">
        <f t="shared" si="17"/>
        <v>0</v>
      </c>
      <c r="AP75" s="180">
        <f t="shared" si="17"/>
        <v>0</v>
      </c>
      <c r="AQ75" s="180">
        <f t="shared" si="17"/>
        <v>0</v>
      </c>
      <c r="AR75" s="180">
        <f t="shared" si="17"/>
        <v>0</v>
      </c>
      <c r="AS75" s="180">
        <f t="shared" si="17"/>
        <v>0</v>
      </c>
      <c r="AT75" s="180">
        <f t="shared" si="17"/>
        <v>0</v>
      </c>
      <c r="AU75" s="180">
        <f t="shared" si="17"/>
        <v>0</v>
      </c>
      <c r="AV75" s="180">
        <f t="shared" si="17"/>
        <v>0</v>
      </c>
      <c r="AW75" s="180">
        <f t="shared" si="17"/>
        <v>0</v>
      </c>
      <c r="AX75" s="180">
        <f t="shared" si="17"/>
        <v>0</v>
      </c>
      <c r="AY75" s="180">
        <f t="shared" si="17"/>
        <v>0</v>
      </c>
      <c r="AZ75" s="180">
        <f t="shared" si="17"/>
        <v>0</v>
      </c>
      <c r="BA75" s="180">
        <f t="shared" si="17"/>
        <v>0</v>
      </c>
      <c r="BB75" s="180">
        <f t="shared" si="17"/>
        <v>0</v>
      </c>
      <c r="BC75" s="180">
        <f t="shared" si="17"/>
        <v>0</v>
      </c>
      <c r="BD75" s="180">
        <f t="shared" si="17"/>
        <v>0</v>
      </c>
      <c r="BE75" s="180">
        <f t="shared" si="17"/>
        <v>0</v>
      </c>
      <c r="BF75" s="180">
        <f t="shared" si="17"/>
        <v>0</v>
      </c>
      <c r="BG75" s="180">
        <f t="shared" si="17"/>
        <v>0</v>
      </c>
      <c r="BH75" s="180">
        <f t="shared" si="17"/>
        <v>0</v>
      </c>
      <c r="BI75" s="180">
        <f t="shared" si="17"/>
        <v>0</v>
      </c>
      <c r="BJ75" s="180">
        <f t="shared" si="17"/>
        <v>0</v>
      </c>
      <c r="BK75" s="180">
        <f t="shared" si="17"/>
        <v>0</v>
      </c>
      <c r="BL75" s="180">
        <f t="shared" si="17"/>
        <v>0</v>
      </c>
      <c r="BM75" s="180">
        <f t="shared" si="17"/>
        <v>0</v>
      </c>
      <c r="BN75" s="180">
        <f t="shared" si="17"/>
        <v>0</v>
      </c>
    </row>
    <row r="76" spans="1:66" x14ac:dyDescent="0.35">
      <c r="D76" s="39"/>
      <c r="E76" s="23" t="s">
        <v>176</v>
      </c>
      <c r="G76" s="180">
        <f t="shared" si="9"/>
        <v>0</v>
      </c>
      <c r="H76" s="180">
        <f t="shared" ref="H76:AM76" si="18">G76+H14-G51</f>
        <v>0</v>
      </c>
      <c r="I76" s="180">
        <f t="shared" si="18"/>
        <v>0</v>
      </c>
      <c r="J76" s="180">
        <f t="shared" si="18"/>
        <v>0</v>
      </c>
      <c r="K76" s="180">
        <f t="shared" si="18"/>
        <v>0</v>
      </c>
      <c r="L76" s="180">
        <f t="shared" si="18"/>
        <v>0</v>
      </c>
      <c r="M76" s="180">
        <f t="shared" si="18"/>
        <v>0</v>
      </c>
      <c r="N76" s="180">
        <f t="shared" si="18"/>
        <v>0</v>
      </c>
      <c r="O76" s="180">
        <f t="shared" si="18"/>
        <v>0</v>
      </c>
      <c r="P76" s="180">
        <f t="shared" si="18"/>
        <v>0</v>
      </c>
      <c r="Q76" s="180">
        <f t="shared" si="18"/>
        <v>0</v>
      </c>
      <c r="R76" s="180">
        <f t="shared" si="18"/>
        <v>0</v>
      </c>
      <c r="S76" s="180">
        <f t="shared" si="18"/>
        <v>0</v>
      </c>
      <c r="T76" s="180">
        <f t="shared" si="18"/>
        <v>0</v>
      </c>
      <c r="U76" s="180">
        <f t="shared" si="18"/>
        <v>0</v>
      </c>
      <c r="V76" s="180">
        <f t="shared" si="18"/>
        <v>0</v>
      </c>
      <c r="W76" s="180">
        <f t="shared" si="18"/>
        <v>0</v>
      </c>
      <c r="X76" s="180">
        <f t="shared" si="18"/>
        <v>0</v>
      </c>
      <c r="Y76" s="180">
        <f t="shared" si="18"/>
        <v>0</v>
      </c>
      <c r="Z76" s="180">
        <f t="shared" si="18"/>
        <v>0</v>
      </c>
      <c r="AA76" s="180">
        <f t="shared" si="18"/>
        <v>0</v>
      </c>
      <c r="AB76" s="180">
        <f t="shared" si="18"/>
        <v>0</v>
      </c>
      <c r="AC76" s="180">
        <f t="shared" si="18"/>
        <v>0</v>
      </c>
      <c r="AD76" s="180">
        <f t="shared" si="18"/>
        <v>0</v>
      </c>
      <c r="AE76" s="180">
        <f t="shared" si="18"/>
        <v>0</v>
      </c>
      <c r="AF76" s="180">
        <f t="shared" si="18"/>
        <v>0</v>
      </c>
      <c r="AG76" s="180">
        <f t="shared" si="18"/>
        <v>0</v>
      </c>
      <c r="AH76" s="180">
        <f t="shared" si="18"/>
        <v>0</v>
      </c>
      <c r="AI76" s="180">
        <f t="shared" si="18"/>
        <v>0</v>
      </c>
      <c r="AJ76" s="180">
        <f t="shared" si="18"/>
        <v>0</v>
      </c>
      <c r="AK76" s="180">
        <f t="shared" si="18"/>
        <v>0</v>
      </c>
      <c r="AL76" s="180">
        <f t="shared" si="18"/>
        <v>0</v>
      </c>
      <c r="AM76" s="180">
        <f t="shared" si="18"/>
        <v>0</v>
      </c>
      <c r="AN76" s="180">
        <f t="shared" ref="AN76:BN76" si="19">AM76+AN14-AM51</f>
        <v>0</v>
      </c>
      <c r="AO76" s="180">
        <f t="shared" si="19"/>
        <v>0</v>
      </c>
      <c r="AP76" s="180">
        <f t="shared" si="19"/>
        <v>0</v>
      </c>
      <c r="AQ76" s="180">
        <f t="shared" si="19"/>
        <v>0</v>
      </c>
      <c r="AR76" s="180">
        <f t="shared" si="19"/>
        <v>0</v>
      </c>
      <c r="AS76" s="180">
        <f t="shared" si="19"/>
        <v>0</v>
      </c>
      <c r="AT76" s="180">
        <f t="shared" si="19"/>
        <v>0</v>
      </c>
      <c r="AU76" s="180">
        <f t="shared" si="19"/>
        <v>0</v>
      </c>
      <c r="AV76" s="180">
        <f t="shared" si="19"/>
        <v>0</v>
      </c>
      <c r="AW76" s="180">
        <f t="shared" si="19"/>
        <v>0</v>
      </c>
      <c r="AX76" s="180">
        <f t="shared" si="19"/>
        <v>0</v>
      </c>
      <c r="AY76" s="180">
        <f t="shared" si="19"/>
        <v>0</v>
      </c>
      <c r="AZ76" s="180">
        <f t="shared" si="19"/>
        <v>0</v>
      </c>
      <c r="BA76" s="180">
        <f t="shared" si="19"/>
        <v>0</v>
      </c>
      <c r="BB76" s="180">
        <f t="shared" si="19"/>
        <v>0</v>
      </c>
      <c r="BC76" s="180">
        <f t="shared" si="19"/>
        <v>0</v>
      </c>
      <c r="BD76" s="180">
        <f t="shared" si="19"/>
        <v>0</v>
      </c>
      <c r="BE76" s="180">
        <f t="shared" si="19"/>
        <v>0</v>
      </c>
      <c r="BF76" s="180">
        <f t="shared" si="19"/>
        <v>0</v>
      </c>
      <c r="BG76" s="180">
        <f t="shared" si="19"/>
        <v>0</v>
      </c>
      <c r="BH76" s="180">
        <f t="shared" si="19"/>
        <v>0</v>
      </c>
      <c r="BI76" s="180">
        <f t="shared" si="19"/>
        <v>0</v>
      </c>
      <c r="BJ76" s="180">
        <f t="shared" si="19"/>
        <v>0</v>
      </c>
      <c r="BK76" s="180">
        <f t="shared" si="19"/>
        <v>0</v>
      </c>
      <c r="BL76" s="180">
        <f t="shared" si="19"/>
        <v>0</v>
      </c>
      <c r="BM76" s="180">
        <f t="shared" si="19"/>
        <v>0</v>
      </c>
      <c r="BN76" s="180">
        <f t="shared" si="19"/>
        <v>0</v>
      </c>
    </row>
    <row r="77" spans="1:66" ht="29" x14ac:dyDescent="0.35">
      <c r="D77" s="39"/>
      <c r="E77" s="48" t="s">
        <v>177</v>
      </c>
      <c r="G77" s="180">
        <f t="shared" si="9"/>
        <v>13000000</v>
      </c>
      <c r="H77" s="180">
        <f t="shared" ref="H77:AM77" si="20">G77+H15-G52</f>
        <v>12350000</v>
      </c>
      <c r="I77" s="180">
        <f t="shared" si="20"/>
        <v>11700000</v>
      </c>
      <c r="J77" s="180">
        <f t="shared" si="20"/>
        <v>11050000</v>
      </c>
      <c r="K77" s="180">
        <f t="shared" si="20"/>
        <v>10400000</v>
      </c>
      <c r="L77" s="180">
        <f t="shared" si="20"/>
        <v>9750000</v>
      </c>
      <c r="M77" s="180">
        <f t="shared" si="20"/>
        <v>9100000</v>
      </c>
      <c r="N77" s="180">
        <f t="shared" si="20"/>
        <v>8450000</v>
      </c>
      <c r="O77" s="180">
        <f t="shared" si="20"/>
        <v>7800000</v>
      </c>
      <c r="P77" s="180">
        <f t="shared" si="20"/>
        <v>7150000</v>
      </c>
      <c r="Q77" s="180">
        <f t="shared" si="20"/>
        <v>6500000</v>
      </c>
      <c r="R77" s="180">
        <f t="shared" si="20"/>
        <v>5850000</v>
      </c>
      <c r="S77" s="180">
        <f t="shared" si="20"/>
        <v>5200000</v>
      </c>
      <c r="T77" s="180">
        <f t="shared" si="20"/>
        <v>4550000</v>
      </c>
      <c r="U77" s="180">
        <f t="shared" si="20"/>
        <v>3900000</v>
      </c>
      <c r="V77" s="180">
        <f t="shared" si="20"/>
        <v>5750000</v>
      </c>
      <c r="W77" s="180">
        <f t="shared" si="20"/>
        <v>4975000</v>
      </c>
      <c r="X77" s="180">
        <f t="shared" si="20"/>
        <v>4200000</v>
      </c>
      <c r="Y77" s="180">
        <f t="shared" si="20"/>
        <v>3425000</v>
      </c>
      <c r="Z77" s="180">
        <f t="shared" si="20"/>
        <v>2650000</v>
      </c>
      <c r="AA77" s="180">
        <f t="shared" si="20"/>
        <v>1875000</v>
      </c>
      <c r="AB77" s="180">
        <f t="shared" si="20"/>
        <v>1750000</v>
      </c>
      <c r="AC77" s="180">
        <f t="shared" si="20"/>
        <v>1625000</v>
      </c>
      <c r="AD77" s="180">
        <f t="shared" si="20"/>
        <v>1500000</v>
      </c>
      <c r="AE77" s="180">
        <f t="shared" si="20"/>
        <v>1375000</v>
      </c>
      <c r="AF77" s="180">
        <f t="shared" si="20"/>
        <v>1250000</v>
      </c>
      <c r="AG77" s="180">
        <f t="shared" si="20"/>
        <v>1125000</v>
      </c>
      <c r="AH77" s="180">
        <f t="shared" si="20"/>
        <v>1000000</v>
      </c>
      <c r="AI77" s="180">
        <f t="shared" si="20"/>
        <v>875000</v>
      </c>
      <c r="AJ77" s="180">
        <f t="shared" si="20"/>
        <v>750000</v>
      </c>
      <c r="AK77" s="180">
        <f t="shared" si="20"/>
        <v>625000</v>
      </c>
      <c r="AL77" s="180">
        <f t="shared" si="20"/>
        <v>500000</v>
      </c>
      <c r="AM77" s="180">
        <f t="shared" si="20"/>
        <v>375000</v>
      </c>
      <c r="AN77" s="180">
        <f t="shared" ref="AN77:BN77" si="21">AM77+AN15-AM52</f>
        <v>250000</v>
      </c>
      <c r="AO77" s="180">
        <f t="shared" si="21"/>
        <v>125000</v>
      </c>
      <c r="AP77" s="180">
        <f t="shared" si="21"/>
        <v>0</v>
      </c>
      <c r="AQ77" s="180">
        <f t="shared" si="21"/>
        <v>0</v>
      </c>
      <c r="AR77" s="180">
        <f t="shared" si="21"/>
        <v>0</v>
      </c>
      <c r="AS77" s="180">
        <f t="shared" si="21"/>
        <v>0</v>
      </c>
      <c r="AT77" s="180">
        <f t="shared" si="21"/>
        <v>0</v>
      </c>
      <c r="AU77" s="180">
        <f t="shared" si="21"/>
        <v>0</v>
      </c>
      <c r="AV77" s="180">
        <f t="shared" si="21"/>
        <v>0</v>
      </c>
      <c r="AW77" s="180">
        <f t="shared" si="21"/>
        <v>0</v>
      </c>
      <c r="AX77" s="180">
        <f t="shared" si="21"/>
        <v>0</v>
      </c>
      <c r="AY77" s="180">
        <f t="shared" si="21"/>
        <v>0</v>
      </c>
      <c r="AZ77" s="180">
        <f t="shared" si="21"/>
        <v>0</v>
      </c>
      <c r="BA77" s="180">
        <f t="shared" si="21"/>
        <v>0</v>
      </c>
      <c r="BB77" s="180">
        <f t="shared" si="21"/>
        <v>0</v>
      </c>
      <c r="BC77" s="180">
        <f t="shared" si="21"/>
        <v>0</v>
      </c>
      <c r="BD77" s="180">
        <f t="shared" si="21"/>
        <v>0</v>
      </c>
      <c r="BE77" s="180">
        <f t="shared" si="21"/>
        <v>0</v>
      </c>
      <c r="BF77" s="180">
        <f t="shared" si="21"/>
        <v>0</v>
      </c>
      <c r="BG77" s="180">
        <f t="shared" si="21"/>
        <v>0</v>
      </c>
      <c r="BH77" s="180">
        <f t="shared" si="21"/>
        <v>0</v>
      </c>
      <c r="BI77" s="180">
        <f t="shared" si="21"/>
        <v>0</v>
      </c>
      <c r="BJ77" s="180">
        <f t="shared" si="21"/>
        <v>0</v>
      </c>
      <c r="BK77" s="180">
        <f t="shared" si="21"/>
        <v>0</v>
      </c>
      <c r="BL77" s="180">
        <f t="shared" si="21"/>
        <v>0</v>
      </c>
      <c r="BM77" s="180">
        <f t="shared" si="21"/>
        <v>0</v>
      </c>
      <c r="BN77" s="180">
        <f t="shared" si="21"/>
        <v>0</v>
      </c>
    </row>
    <row r="78" spans="1:66" ht="29" x14ac:dyDescent="0.35">
      <c r="D78" s="39"/>
      <c r="E78" s="48" t="s">
        <v>178</v>
      </c>
      <c r="G78" s="180">
        <f t="shared" si="9"/>
        <v>0</v>
      </c>
      <c r="H78" s="180">
        <f t="shared" ref="H78:AM78" si="22">G78+H16-G53</f>
        <v>0</v>
      </c>
      <c r="I78" s="180">
        <f t="shared" si="22"/>
        <v>0</v>
      </c>
      <c r="J78" s="180">
        <f t="shared" si="22"/>
        <v>0</v>
      </c>
      <c r="K78" s="180">
        <f t="shared" si="22"/>
        <v>0</v>
      </c>
      <c r="L78" s="180">
        <f t="shared" si="22"/>
        <v>0</v>
      </c>
      <c r="M78" s="180">
        <f t="shared" si="22"/>
        <v>0</v>
      </c>
      <c r="N78" s="180">
        <f t="shared" si="22"/>
        <v>0</v>
      </c>
      <c r="O78" s="180">
        <f t="shared" si="22"/>
        <v>0</v>
      </c>
      <c r="P78" s="180">
        <f t="shared" si="22"/>
        <v>0</v>
      </c>
      <c r="Q78" s="180">
        <f t="shared" si="22"/>
        <v>0</v>
      </c>
      <c r="R78" s="180">
        <f t="shared" si="22"/>
        <v>0</v>
      </c>
      <c r="S78" s="180">
        <f t="shared" si="22"/>
        <v>0</v>
      </c>
      <c r="T78" s="180">
        <f t="shared" si="22"/>
        <v>0</v>
      </c>
      <c r="U78" s="180">
        <f t="shared" si="22"/>
        <v>0</v>
      </c>
      <c r="V78" s="180">
        <f t="shared" si="22"/>
        <v>0</v>
      </c>
      <c r="W78" s="180">
        <f t="shared" si="22"/>
        <v>0</v>
      </c>
      <c r="X78" s="180">
        <f t="shared" si="22"/>
        <v>0</v>
      </c>
      <c r="Y78" s="180">
        <f t="shared" si="22"/>
        <v>0</v>
      </c>
      <c r="Z78" s="180">
        <f t="shared" si="22"/>
        <v>0</v>
      </c>
      <c r="AA78" s="180">
        <f t="shared" si="22"/>
        <v>0</v>
      </c>
      <c r="AB78" s="180">
        <f t="shared" si="22"/>
        <v>0</v>
      </c>
      <c r="AC78" s="180">
        <f t="shared" si="22"/>
        <v>0</v>
      </c>
      <c r="AD78" s="180">
        <f t="shared" si="22"/>
        <v>0</v>
      </c>
      <c r="AE78" s="180">
        <f t="shared" si="22"/>
        <v>0</v>
      </c>
      <c r="AF78" s="180">
        <f t="shared" si="22"/>
        <v>0</v>
      </c>
      <c r="AG78" s="180">
        <f t="shared" si="22"/>
        <v>0</v>
      </c>
      <c r="AH78" s="180">
        <f t="shared" si="22"/>
        <v>0</v>
      </c>
      <c r="AI78" s="180">
        <f t="shared" si="22"/>
        <v>0</v>
      </c>
      <c r="AJ78" s="180">
        <f t="shared" si="22"/>
        <v>0</v>
      </c>
      <c r="AK78" s="180">
        <f t="shared" si="22"/>
        <v>0</v>
      </c>
      <c r="AL78" s="180">
        <f t="shared" si="22"/>
        <v>0</v>
      </c>
      <c r="AM78" s="180">
        <f t="shared" si="22"/>
        <v>0</v>
      </c>
      <c r="AN78" s="180">
        <f t="shared" ref="AN78:BN78" si="23">AM78+AN16-AM53</f>
        <v>0</v>
      </c>
      <c r="AO78" s="180">
        <f t="shared" si="23"/>
        <v>0</v>
      </c>
      <c r="AP78" s="180">
        <f t="shared" si="23"/>
        <v>0</v>
      </c>
      <c r="AQ78" s="180">
        <f t="shared" si="23"/>
        <v>0</v>
      </c>
      <c r="AR78" s="180">
        <f t="shared" si="23"/>
        <v>0</v>
      </c>
      <c r="AS78" s="180">
        <f t="shared" si="23"/>
        <v>0</v>
      </c>
      <c r="AT78" s="180">
        <f t="shared" si="23"/>
        <v>0</v>
      </c>
      <c r="AU78" s="180">
        <f t="shared" si="23"/>
        <v>0</v>
      </c>
      <c r="AV78" s="180">
        <f t="shared" si="23"/>
        <v>0</v>
      </c>
      <c r="AW78" s="180">
        <f t="shared" si="23"/>
        <v>0</v>
      </c>
      <c r="AX78" s="180">
        <f t="shared" si="23"/>
        <v>0</v>
      </c>
      <c r="AY78" s="180">
        <f t="shared" si="23"/>
        <v>0</v>
      </c>
      <c r="AZ78" s="180">
        <f t="shared" si="23"/>
        <v>0</v>
      </c>
      <c r="BA78" s="180">
        <f t="shared" si="23"/>
        <v>0</v>
      </c>
      <c r="BB78" s="180">
        <f t="shared" si="23"/>
        <v>0</v>
      </c>
      <c r="BC78" s="180">
        <f t="shared" si="23"/>
        <v>0</v>
      </c>
      <c r="BD78" s="180">
        <f t="shared" si="23"/>
        <v>0</v>
      </c>
      <c r="BE78" s="180">
        <f t="shared" si="23"/>
        <v>0</v>
      </c>
      <c r="BF78" s="180">
        <f t="shared" si="23"/>
        <v>0</v>
      </c>
      <c r="BG78" s="180">
        <f t="shared" si="23"/>
        <v>0</v>
      </c>
      <c r="BH78" s="180">
        <f t="shared" si="23"/>
        <v>0</v>
      </c>
      <c r="BI78" s="180">
        <f t="shared" si="23"/>
        <v>0</v>
      </c>
      <c r="BJ78" s="180">
        <f t="shared" si="23"/>
        <v>0</v>
      </c>
      <c r="BK78" s="180">
        <f t="shared" si="23"/>
        <v>0</v>
      </c>
      <c r="BL78" s="180">
        <f t="shared" si="23"/>
        <v>0</v>
      </c>
      <c r="BM78" s="180">
        <f t="shared" si="23"/>
        <v>0</v>
      </c>
      <c r="BN78" s="180">
        <f t="shared" si="23"/>
        <v>0</v>
      </c>
    </row>
    <row r="79" spans="1:66" x14ac:dyDescent="0.35">
      <c r="D79" s="39"/>
      <c r="E79" s="23" t="s">
        <v>179</v>
      </c>
      <c r="G79" s="180">
        <f t="shared" si="9"/>
        <v>0</v>
      </c>
      <c r="H79" s="180">
        <f t="shared" ref="H79:AM79" si="24">G79+H17-G54</f>
        <v>0</v>
      </c>
      <c r="I79" s="180">
        <f t="shared" si="24"/>
        <v>0</v>
      </c>
      <c r="J79" s="180">
        <f t="shared" si="24"/>
        <v>0</v>
      </c>
      <c r="K79" s="180">
        <f t="shared" si="24"/>
        <v>0</v>
      </c>
      <c r="L79" s="180">
        <f t="shared" si="24"/>
        <v>0</v>
      </c>
      <c r="M79" s="180">
        <f t="shared" si="24"/>
        <v>0</v>
      </c>
      <c r="N79" s="180">
        <f t="shared" si="24"/>
        <v>0</v>
      </c>
      <c r="O79" s="180">
        <f t="shared" si="24"/>
        <v>0</v>
      </c>
      <c r="P79" s="180">
        <f t="shared" si="24"/>
        <v>0</v>
      </c>
      <c r="Q79" s="180">
        <f t="shared" si="24"/>
        <v>0</v>
      </c>
      <c r="R79" s="180">
        <f t="shared" si="24"/>
        <v>0</v>
      </c>
      <c r="S79" s="180">
        <f t="shared" si="24"/>
        <v>0</v>
      </c>
      <c r="T79" s="180">
        <f t="shared" si="24"/>
        <v>0</v>
      </c>
      <c r="U79" s="180">
        <f t="shared" si="24"/>
        <v>0</v>
      </c>
      <c r="V79" s="180">
        <f t="shared" si="24"/>
        <v>0</v>
      </c>
      <c r="W79" s="180">
        <f t="shared" si="24"/>
        <v>0</v>
      </c>
      <c r="X79" s="180">
        <f t="shared" si="24"/>
        <v>0</v>
      </c>
      <c r="Y79" s="180">
        <f t="shared" si="24"/>
        <v>0</v>
      </c>
      <c r="Z79" s="180">
        <f t="shared" si="24"/>
        <v>0</v>
      </c>
      <c r="AA79" s="180">
        <f t="shared" si="24"/>
        <v>0</v>
      </c>
      <c r="AB79" s="180">
        <f t="shared" si="24"/>
        <v>0</v>
      </c>
      <c r="AC79" s="180">
        <f t="shared" si="24"/>
        <v>0</v>
      </c>
      <c r="AD79" s="180">
        <f t="shared" si="24"/>
        <v>0</v>
      </c>
      <c r="AE79" s="180">
        <f t="shared" si="24"/>
        <v>0</v>
      </c>
      <c r="AF79" s="180">
        <f t="shared" si="24"/>
        <v>0</v>
      </c>
      <c r="AG79" s="180">
        <f t="shared" si="24"/>
        <v>0</v>
      </c>
      <c r="AH79" s="180">
        <f t="shared" si="24"/>
        <v>0</v>
      </c>
      <c r="AI79" s="180">
        <f t="shared" si="24"/>
        <v>0</v>
      </c>
      <c r="AJ79" s="180">
        <f t="shared" si="24"/>
        <v>0</v>
      </c>
      <c r="AK79" s="180">
        <f t="shared" si="24"/>
        <v>0</v>
      </c>
      <c r="AL79" s="180">
        <f t="shared" si="24"/>
        <v>0</v>
      </c>
      <c r="AM79" s="180">
        <f t="shared" si="24"/>
        <v>0</v>
      </c>
      <c r="AN79" s="180">
        <f t="shared" ref="AN79:BN79" si="25">AM79+AN17-AM54</f>
        <v>0</v>
      </c>
      <c r="AO79" s="180">
        <f t="shared" si="25"/>
        <v>0</v>
      </c>
      <c r="AP79" s="180">
        <f t="shared" si="25"/>
        <v>0</v>
      </c>
      <c r="AQ79" s="180">
        <f t="shared" si="25"/>
        <v>0</v>
      </c>
      <c r="AR79" s="180">
        <f t="shared" si="25"/>
        <v>0</v>
      </c>
      <c r="AS79" s="180">
        <f t="shared" si="25"/>
        <v>0</v>
      </c>
      <c r="AT79" s="180">
        <f t="shared" si="25"/>
        <v>0</v>
      </c>
      <c r="AU79" s="180">
        <f t="shared" si="25"/>
        <v>0</v>
      </c>
      <c r="AV79" s="180">
        <f t="shared" si="25"/>
        <v>0</v>
      </c>
      <c r="AW79" s="180">
        <f t="shared" si="25"/>
        <v>0</v>
      </c>
      <c r="AX79" s="180">
        <f t="shared" si="25"/>
        <v>0</v>
      </c>
      <c r="AY79" s="180">
        <f t="shared" si="25"/>
        <v>0</v>
      </c>
      <c r="AZ79" s="180">
        <f t="shared" si="25"/>
        <v>0</v>
      </c>
      <c r="BA79" s="180">
        <f t="shared" si="25"/>
        <v>0</v>
      </c>
      <c r="BB79" s="180">
        <f t="shared" si="25"/>
        <v>0</v>
      </c>
      <c r="BC79" s="180">
        <f t="shared" si="25"/>
        <v>0</v>
      </c>
      <c r="BD79" s="180">
        <f t="shared" si="25"/>
        <v>0</v>
      </c>
      <c r="BE79" s="180">
        <f t="shared" si="25"/>
        <v>0</v>
      </c>
      <c r="BF79" s="180">
        <f t="shared" si="25"/>
        <v>0</v>
      </c>
      <c r="BG79" s="180">
        <f t="shared" si="25"/>
        <v>0</v>
      </c>
      <c r="BH79" s="180">
        <f t="shared" si="25"/>
        <v>0</v>
      </c>
      <c r="BI79" s="180">
        <f t="shared" si="25"/>
        <v>0</v>
      </c>
      <c r="BJ79" s="180">
        <f t="shared" si="25"/>
        <v>0</v>
      </c>
      <c r="BK79" s="180">
        <f t="shared" si="25"/>
        <v>0</v>
      </c>
      <c r="BL79" s="180">
        <f t="shared" si="25"/>
        <v>0</v>
      </c>
      <c r="BM79" s="180">
        <f t="shared" si="25"/>
        <v>0</v>
      </c>
      <c r="BN79" s="180">
        <f t="shared" si="25"/>
        <v>0</v>
      </c>
    </row>
    <row r="80" spans="1:66" x14ac:dyDescent="0.35">
      <c r="D80" s="39"/>
      <c r="E80" s="23" t="s">
        <v>180</v>
      </c>
      <c r="G80" s="180">
        <f t="shared" si="9"/>
        <v>0</v>
      </c>
      <c r="H80" s="180">
        <f t="shared" ref="H80:AM80" si="26">G80+H18-G55</f>
        <v>0</v>
      </c>
      <c r="I80" s="180">
        <f t="shared" si="26"/>
        <v>0</v>
      </c>
      <c r="J80" s="180">
        <f t="shared" si="26"/>
        <v>0</v>
      </c>
      <c r="K80" s="180">
        <f t="shared" si="26"/>
        <v>0</v>
      </c>
      <c r="L80" s="180">
        <f t="shared" si="26"/>
        <v>0</v>
      </c>
      <c r="M80" s="180">
        <f t="shared" si="26"/>
        <v>0</v>
      </c>
      <c r="N80" s="180">
        <f t="shared" si="26"/>
        <v>0</v>
      </c>
      <c r="O80" s="180">
        <f t="shared" si="26"/>
        <v>0</v>
      </c>
      <c r="P80" s="180">
        <f t="shared" si="26"/>
        <v>0</v>
      </c>
      <c r="Q80" s="180">
        <f t="shared" si="26"/>
        <v>0</v>
      </c>
      <c r="R80" s="180">
        <f t="shared" si="26"/>
        <v>0</v>
      </c>
      <c r="S80" s="180">
        <f t="shared" si="26"/>
        <v>0</v>
      </c>
      <c r="T80" s="180">
        <f t="shared" si="26"/>
        <v>0</v>
      </c>
      <c r="U80" s="180">
        <f t="shared" si="26"/>
        <v>0</v>
      </c>
      <c r="V80" s="180">
        <f t="shared" si="26"/>
        <v>0</v>
      </c>
      <c r="W80" s="180">
        <f t="shared" si="26"/>
        <v>0</v>
      </c>
      <c r="X80" s="180">
        <f t="shared" si="26"/>
        <v>0</v>
      </c>
      <c r="Y80" s="180">
        <f t="shared" si="26"/>
        <v>0</v>
      </c>
      <c r="Z80" s="180">
        <f t="shared" si="26"/>
        <v>0</v>
      </c>
      <c r="AA80" s="180">
        <f t="shared" si="26"/>
        <v>0</v>
      </c>
      <c r="AB80" s="180">
        <f t="shared" si="26"/>
        <v>0</v>
      </c>
      <c r="AC80" s="180">
        <f t="shared" si="26"/>
        <v>0</v>
      </c>
      <c r="AD80" s="180">
        <f t="shared" si="26"/>
        <v>0</v>
      </c>
      <c r="AE80" s="180">
        <f t="shared" si="26"/>
        <v>0</v>
      </c>
      <c r="AF80" s="180">
        <f t="shared" si="26"/>
        <v>0</v>
      </c>
      <c r="AG80" s="180">
        <f t="shared" si="26"/>
        <v>0</v>
      </c>
      <c r="AH80" s="180">
        <f t="shared" si="26"/>
        <v>0</v>
      </c>
      <c r="AI80" s="180">
        <f t="shared" si="26"/>
        <v>0</v>
      </c>
      <c r="AJ80" s="180">
        <f t="shared" si="26"/>
        <v>0</v>
      </c>
      <c r="AK80" s="180">
        <f t="shared" si="26"/>
        <v>0</v>
      </c>
      <c r="AL80" s="180">
        <f t="shared" si="26"/>
        <v>0</v>
      </c>
      <c r="AM80" s="180">
        <f t="shared" si="26"/>
        <v>0</v>
      </c>
      <c r="AN80" s="180">
        <f t="shared" ref="AN80:BN80" si="27">AM80+AN18-AM55</f>
        <v>0</v>
      </c>
      <c r="AO80" s="180">
        <f t="shared" si="27"/>
        <v>0</v>
      </c>
      <c r="AP80" s="180">
        <f t="shared" si="27"/>
        <v>0</v>
      </c>
      <c r="AQ80" s="180">
        <f t="shared" si="27"/>
        <v>0</v>
      </c>
      <c r="AR80" s="180">
        <f t="shared" si="27"/>
        <v>0</v>
      </c>
      <c r="AS80" s="180">
        <f t="shared" si="27"/>
        <v>0</v>
      </c>
      <c r="AT80" s="180">
        <f t="shared" si="27"/>
        <v>0</v>
      </c>
      <c r="AU80" s="180">
        <f t="shared" si="27"/>
        <v>0</v>
      </c>
      <c r="AV80" s="180">
        <f t="shared" si="27"/>
        <v>0</v>
      </c>
      <c r="AW80" s="180">
        <f t="shared" si="27"/>
        <v>0</v>
      </c>
      <c r="AX80" s="180">
        <f t="shared" si="27"/>
        <v>0</v>
      </c>
      <c r="AY80" s="180">
        <f t="shared" si="27"/>
        <v>0</v>
      </c>
      <c r="AZ80" s="180">
        <f t="shared" si="27"/>
        <v>0</v>
      </c>
      <c r="BA80" s="180">
        <f t="shared" si="27"/>
        <v>0</v>
      </c>
      <c r="BB80" s="180">
        <f t="shared" si="27"/>
        <v>0</v>
      </c>
      <c r="BC80" s="180">
        <f t="shared" si="27"/>
        <v>0</v>
      </c>
      <c r="BD80" s="180">
        <f t="shared" si="27"/>
        <v>0</v>
      </c>
      <c r="BE80" s="180">
        <f t="shared" si="27"/>
        <v>0</v>
      </c>
      <c r="BF80" s="180">
        <f t="shared" si="27"/>
        <v>0</v>
      </c>
      <c r="BG80" s="180">
        <f t="shared" si="27"/>
        <v>0</v>
      </c>
      <c r="BH80" s="180">
        <f t="shared" si="27"/>
        <v>0</v>
      </c>
      <c r="BI80" s="180">
        <f t="shared" si="27"/>
        <v>0</v>
      </c>
      <c r="BJ80" s="180">
        <f t="shared" si="27"/>
        <v>0</v>
      </c>
      <c r="BK80" s="180">
        <f t="shared" si="27"/>
        <v>0</v>
      </c>
      <c r="BL80" s="180">
        <f t="shared" si="27"/>
        <v>0</v>
      </c>
      <c r="BM80" s="180">
        <f t="shared" si="27"/>
        <v>0</v>
      </c>
      <c r="BN80" s="180">
        <f t="shared" si="27"/>
        <v>0</v>
      </c>
    </row>
    <row r="81" spans="1:66" x14ac:dyDescent="0.35">
      <c r="D81" s="39"/>
      <c r="E81" s="23" t="s">
        <v>181</v>
      </c>
      <c r="G81" s="180">
        <f t="shared" si="9"/>
        <v>0</v>
      </c>
      <c r="H81" s="180">
        <f t="shared" ref="H81:AM81" si="28">G81+H19-G56</f>
        <v>0</v>
      </c>
      <c r="I81" s="180">
        <f t="shared" si="28"/>
        <v>0</v>
      </c>
      <c r="J81" s="180">
        <f t="shared" si="28"/>
        <v>0</v>
      </c>
      <c r="K81" s="180">
        <f t="shared" si="28"/>
        <v>0</v>
      </c>
      <c r="L81" s="180">
        <f t="shared" si="28"/>
        <v>0</v>
      </c>
      <c r="M81" s="180">
        <f t="shared" si="28"/>
        <v>0</v>
      </c>
      <c r="N81" s="180">
        <f t="shared" si="28"/>
        <v>0</v>
      </c>
      <c r="O81" s="180">
        <f t="shared" si="28"/>
        <v>0</v>
      </c>
      <c r="P81" s="180">
        <f t="shared" si="28"/>
        <v>0</v>
      </c>
      <c r="Q81" s="180">
        <f t="shared" si="28"/>
        <v>0</v>
      </c>
      <c r="R81" s="180">
        <f t="shared" si="28"/>
        <v>0</v>
      </c>
      <c r="S81" s="180">
        <f t="shared" si="28"/>
        <v>0</v>
      </c>
      <c r="T81" s="180">
        <f t="shared" si="28"/>
        <v>0</v>
      </c>
      <c r="U81" s="180">
        <f t="shared" si="28"/>
        <v>0</v>
      </c>
      <c r="V81" s="180">
        <f t="shared" si="28"/>
        <v>0</v>
      </c>
      <c r="W81" s="180">
        <f t="shared" si="28"/>
        <v>0</v>
      </c>
      <c r="X81" s="180">
        <f t="shared" si="28"/>
        <v>0</v>
      </c>
      <c r="Y81" s="180">
        <f t="shared" si="28"/>
        <v>0</v>
      </c>
      <c r="Z81" s="180">
        <f t="shared" si="28"/>
        <v>0</v>
      </c>
      <c r="AA81" s="180">
        <f t="shared" si="28"/>
        <v>0</v>
      </c>
      <c r="AB81" s="180">
        <f t="shared" si="28"/>
        <v>0</v>
      </c>
      <c r="AC81" s="180">
        <f t="shared" si="28"/>
        <v>0</v>
      </c>
      <c r="AD81" s="180">
        <f t="shared" si="28"/>
        <v>0</v>
      </c>
      <c r="AE81" s="180">
        <f t="shared" si="28"/>
        <v>0</v>
      </c>
      <c r="AF81" s="180">
        <f t="shared" si="28"/>
        <v>0</v>
      </c>
      <c r="AG81" s="180">
        <f t="shared" si="28"/>
        <v>0</v>
      </c>
      <c r="AH81" s="180">
        <f t="shared" si="28"/>
        <v>0</v>
      </c>
      <c r="AI81" s="180">
        <f t="shared" si="28"/>
        <v>0</v>
      </c>
      <c r="AJ81" s="180">
        <f t="shared" si="28"/>
        <v>0</v>
      </c>
      <c r="AK81" s="180">
        <f t="shared" si="28"/>
        <v>0</v>
      </c>
      <c r="AL81" s="180">
        <f t="shared" si="28"/>
        <v>0</v>
      </c>
      <c r="AM81" s="180">
        <f t="shared" si="28"/>
        <v>0</v>
      </c>
      <c r="AN81" s="180">
        <f t="shared" ref="AN81:BN81" si="29">AM81+AN19-AM56</f>
        <v>0</v>
      </c>
      <c r="AO81" s="180">
        <f t="shared" si="29"/>
        <v>0</v>
      </c>
      <c r="AP81" s="180">
        <f t="shared" si="29"/>
        <v>0</v>
      </c>
      <c r="AQ81" s="180">
        <f t="shared" si="29"/>
        <v>0</v>
      </c>
      <c r="AR81" s="180">
        <f t="shared" si="29"/>
        <v>0</v>
      </c>
      <c r="AS81" s="180">
        <f t="shared" si="29"/>
        <v>0</v>
      </c>
      <c r="AT81" s="180">
        <f t="shared" si="29"/>
        <v>0</v>
      </c>
      <c r="AU81" s="180">
        <f t="shared" si="29"/>
        <v>0</v>
      </c>
      <c r="AV81" s="180">
        <f t="shared" si="29"/>
        <v>0</v>
      </c>
      <c r="AW81" s="180">
        <f t="shared" si="29"/>
        <v>0</v>
      </c>
      <c r="AX81" s="180">
        <f t="shared" si="29"/>
        <v>0</v>
      </c>
      <c r="AY81" s="180">
        <f t="shared" si="29"/>
        <v>0</v>
      </c>
      <c r="AZ81" s="180">
        <f t="shared" si="29"/>
        <v>0</v>
      </c>
      <c r="BA81" s="180">
        <f t="shared" si="29"/>
        <v>0</v>
      </c>
      <c r="BB81" s="180">
        <f t="shared" si="29"/>
        <v>0</v>
      </c>
      <c r="BC81" s="180">
        <f t="shared" si="29"/>
        <v>0</v>
      </c>
      <c r="BD81" s="180">
        <f t="shared" si="29"/>
        <v>0</v>
      </c>
      <c r="BE81" s="180">
        <f t="shared" si="29"/>
        <v>0</v>
      </c>
      <c r="BF81" s="180">
        <f t="shared" si="29"/>
        <v>0</v>
      </c>
      <c r="BG81" s="180">
        <f t="shared" si="29"/>
        <v>0</v>
      </c>
      <c r="BH81" s="180">
        <f t="shared" si="29"/>
        <v>0</v>
      </c>
      <c r="BI81" s="180">
        <f t="shared" si="29"/>
        <v>0</v>
      </c>
      <c r="BJ81" s="180">
        <f t="shared" si="29"/>
        <v>0</v>
      </c>
      <c r="BK81" s="180">
        <f t="shared" si="29"/>
        <v>0</v>
      </c>
      <c r="BL81" s="180">
        <f t="shared" si="29"/>
        <v>0</v>
      </c>
      <c r="BM81" s="180">
        <f t="shared" si="29"/>
        <v>0</v>
      </c>
      <c r="BN81" s="180">
        <f t="shared" si="29"/>
        <v>0</v>
      </c>
    </row>
    <row r="82" spans="1:66" x14ac:dyDescent="0.35">
      <c r="D82" s="39"/>
      <c r="E82" s="48" t="s">
        <v>182</v>
      </c>
      <c r="G82" s="180">
        <f t="shared" si="9"/>
        <v>0</v>
      </c>
      <c r="H82" s="180">
        <f t="shared" ref="H82:AM82" si="30">G82+H20-G57</f>
        <v>0</v>
      </c>
      <c r="I82" s="180">
        <f t="shared" si="30"/>
        <v>0</v>
      </c>
      <c r="J82" s="180">
        <f t="shared" si="30"/>
        <v>0</v>
      </c>
      <c r="K82" s="180">
        <f t="shared" si="30"/>
        <v>0</v>
      </c>
      <c r="L82" s="180">
        <f t="shared" si="30"/>
        <v>0</v>
      </c>
      <c r="M82" s="180">
        <f t="shared" si="30"/>
        <v>0</v>
      </c>
      <c r="N82" s="180">
        <f t="shared" si="30"/>
        <v>0</v>
      </c>
      <c r="O82" s="180">
        <f t="shared" si="30"/>
        <v>0</v>
      </c>
      <c r="P82" s="180">
        <f t="shared" si="30"/>
        <v>0</v>
      </c>
      <c r="Q82" s="180">
        <f t="shared" si="30"/>
        <v>0</v>
      </c>
      <c r="R82" s="180">
        <f t="shared" si="30"/>
        <v>0</v>
      </c>
      <c r="S82" s="180">
        <f t="shared" si="30"/>
        <v>0</v>
      </c>
      <c r="T82" s="180">
        <f t="shared" si="30"/>
        <v>0</v>
      </c>
      <c r="U82" s="180">
        <f t="shared" si="30"/>
        <v>0</v>
      </c>
      <c r="V82" s="180">
        <f t="shared" si="30"/>
        <v>0</v>
      </c>
      <c r="W82" s="180">
        <f t="shared" si="30"/>
        <v>0</v>
      </c>
      <c r="X82" s="180">
        <f t="shared" si="30"/>
        <v>0</v>
      </c>
      <c r="Y82" s="180">
        <f t="shared" si="30"/>
        <v>0</v>
      </c>
      <c r="Z82" s="180">
        <f t="shared" si="30"/>
        <v>0</v>
      </c>
      <c r="AA82" s="180">
        <f t="shared" si="30"/>
        <v>0</v>
      </c>
      <c r="AB82" s="180">
        <f t="shared" si="30"/>
        <v>0</v>
      </c>
      <c r="AC82" s="180">
        <f t="shared" si="30"/>
        <v>0</v>
      </c>
      <c r="AD82" s="180">
        <f t="shared" si="30"/>
        <v>0</v>
      </c>
      <c r="AE82" s="180">
        <f t="shared" si="30"/>
        <v>0</v>
      </c>
      <c r="AF82" s="180">
        <f t="shared" si="30"/>
        <v>0</v>
      </c>
      <c r="AG82" s="180">
        <f t="shared" si="30"/>
        <v>0</v>
      </c>
      <c r="AH82" s="180">
        <f t="shared" si="30"/>
        <v>0</v>
      </c>
      <c r="AI82" s="180">
        <f t="shared" si="30"/>
        <v>0</v>
      </c>
      <c r="AJ82" s="180">
        <f t="shared" si="30"/>
        <v>0</v>
      </c>
      <c r="AK82" s="180">
        <f t="shared" si="30"/>
        <v>0</v>
      </c>
      <c r="AL82" s="180">
        <f t="shared" si="30"/>
        <v>0</v>
      </c>
      <c r="AM82" s="180">
        <f t="shared" si="30"/>
        <v>0</v>
      </c>
      <c r="AN82" s="180">
        <f t="shared" ref="AN82:BN82" si="31">AM82+AN20-AM57</f>
        <v>0</v>
      </c>
      <c r="AO82" s="180">
        <f t="shared" si="31"/>
        <v>0</v>
      </c>
      <c r="AP82" s="180">
        <f t="shared" si="31"/>
        <v>0</v>
      </c>
      <c r="AQ82" s="180">
        <f t="shared" si="31"/>
        <v>0</v>
      </c>
      <c r="AR82" s="180">
        <f t="shared" si="31"/>
        <v>0</v>
      </c>
      <c r="AS82" s="180">
        <f t="shared" si="31"/>
        <v>0</v>
      </c>
      <c r="AT82" s="180">
        <f t="shared" si="31"/>
        <v>0</v>
      </c>
      <c r="AU82" s="180">
        <f t="shared" si="31"/>
        <v>0</v>
      </c>
      <c r="AV82" s="180">
        <f t="shared" si="31"/>
        <v>0</v>
      </c>
      <c r="AW82" s="180">
        <f t="shared" si="31"/>
        <v>0</v>
      </c>
      <c r="AX82" s="180">
        <f t="shared" si="31"/>
        <v>0</v>
      </c>
      <c r="AY82" s="180">
        <f t="shared" si="31"/>
        <v>0</v>
      </c>
      <c r="AZ82" s="180">
        <f t="shared" si="31"/>
        <v>0</v>
      </c>
      <c r="BA82" s="180">
        <f t="shared" si="31"/>
        <v>0</v>
      </c>
      <c r="BB82" s="180">
        <f t="shared" si="31"/>
        <v>0</v>
      </c>
      <c r="BC82" s="180">
        <f t="shared" si="31"/>
        <v>0</v>
      </c>
      <c r="BD82" s="180">
        <f t="shared" si="31"/>
        <v>0</v>
      </c>
      <c r="BE82" s="180">
        <f t="shared" si="31"/>
        <v>0</v>
      </c>
      <c r="BF82" s="180">
        <f t="shared" si="31"/>
        <v>0</v>
      </c>
      <c r="BG82" s="180">
        <f t="shared" si="31"/>
        <v>0</v>
      </c>
      <c r="BH82" s="180">
        <f t="shared" si="31"/>
        <v>0</v>
      </c>
      <c r="BI82" s="180">
        <f t="shared" si="31"/>
        <v>0</v>
      </c>
      <c r="BJ82" s="180">
        <f t="shared" si="31"/>
        <v>0</v>
      </c>
      <c r="BK82" s="180">
        <f t="shared" si="31"/>
        <v>0</v>
      </c>
      <c r="BL82" s="180">
        <f t="shared" si="31"/>
        <v>0</v>
      </c>
      <c r="BM82" s="180">
        <f t="shared" si="31"/>
        <v>0</v>
      </c>
      <c r="BN82" s="180">
        <f t="shared" si="31"/>
        <v>0</v>
      </c>
    </row>
    <row r="83" spans="1:66" x14ac:dyDescent="0.35">
      <c r="D83" s="39"/>
      <c r="E83" s="23" t="s">
        <v>183</v>
      </c>
      <c r="G83" s="180">
        <f t="shared" si="9"/>
        <v>0</v>
      </c>
      <c r="H83" s="180">
        <f t="shared" ref="H83:AM83" si="32">G83+H21-G58</f>
        <v>0</v>
      </c>
      <c r="I83" s="180">
        <f t="shared" si="32"/>
        <v>0</v>
      </c>
      <c r="J83" s="180">
        <f t="shared" si="32"/>
        <v>0</v>
      </c>
      <c r="K83" s="180">
        <f t="shared" si="32"/>
        <v>0</v>
      </c>
      <c r="L83" s="180">
        <f t="shared" si="32"/>
        <v>0</v>
      </c>
      <c r="M83" s="180">
        <f t="shared" si="32"/>
        <v>0</v>
      </c>
      <c r="N83" s="180">
        <f t="shared" si="32"/>
        <v>0</v>
      </c>
      <c r="O83" s="180">
        <f t="shared" si="32"/>
        <v>0</v>
      </c>
      <c r="P83" s="180">
        <f t="shared" si="32"/>
        <v>0</v>
      </c>
      <c r="Q83" s="180">
        <f t="shared" si="32"/>
        <v>0</v>
      </c>
      <c r="R83" s="180">
        <f t="shared" si="32"/>
        <v>0</v>
      </c>
      <c r="S83" s="180">
        <f t="shared" si="32"/>
        <v>0</v>
      </c>
      <c r="T83" s="180">
        <f t="shared" si="32"/>
        <v>0</v>
      </c>
      <c r="U83" s="180">
        <f t="shared" si="32"/>
        <v>0</v>
      </c>
      <c r="V83" s="180">
        <f t="shared" si="32"/>
        <v>0</v>
      </c>
      <c r="W83" s="180">
        <f t="shared" si="32"/>
        <v>0</v>
      </c>
      <c r="X83" s="180">
        <f t="shared" si="32"/>
        <v>0</v>
      </c>
      <c r="Y83" s="180">
        <f t="shared" si="32"/>
        <v>0</v>
      </c>
      <c r="Z83" s="180">
        <f t="shared" si="32"/>
        <v>0</v>
      </c>
      <c r="AA83" s="180">
        <f t="shared" si="32"/>
        <v>0</v>
      </c>
      <c r="AB83" s="180">
        <f t="shared" si="32"/>
        <v>0</v>
      </c>
      <c r="AC83" s="180">
        <f t="shared" si="32"/>
        <v>0</v>
      </c>
      <c r="AD83" s="180">
        <f t="shared" si="32"/>
        <v>0</v>
      </c>
      <c r="AE83" s="180">
        <f t="shared" si="32"/>
        <v>0</v>
      </c>
      <c r="AF83" s="180">
        <f t="shared" si="32"/>
        <v>0</v>
      </c>
      <c r="AG83" s="180">
        <f t="shared" si="32"/>
        <v>0</v>
      </c>
      <c r="AH83" s="180">
        <f t="shared" si="32"/>
        <v>0</v>
      </c>
      <c r="AI83" s="180">
        <f t="shared" si="32"/>
        <v>0</v>
      </c>
      <c r="AJ83" s="180">
        <f t="shared" si="32"/>
        <v>0</v>
      </c>
      <c r="AK83" s="180">
        <f t="shared" si="32"/>
        <v>0</v>
      </c>
      <c r="AL83" s="180">
        <f t="shared" si="32"/>
        <v>0</v>
      </c>
      <c r="AM83" s="180">
        <f t="shared" si="32"/>
        <v>0</v>
      </c>
      <c r="AN83" s="180">
        <f t="shared" ref="AN83:BN83" si="33">AM83+AN21-AM58</f>
        <v>0</v>
      </c>
      <c r="AO83" s="180">
        <f t="shared" si="33"/>
        <v>0</v>
      </c>
      <c r="AP83" s="180">
        <f t="shared" si="33"/>
        <v>0</v>
      </c>
      <c r="AQ83" s="180">
        <f t="shared" si="33"/>
        <v>0</v>
      </c>
      <c r="AR83" s="180">
        <f t="shared" si="33"/>
        <v>0</v>
      </c>
      <c r="AS83" s="180">
        <f t="shared" si="33"/>
        <v>0</v>
      </c>
      <c r="AT83" s="180">
        <f t="shared" si="33"/>
        <v>0</v>
      </c>
      <c r="AU83" s="180">
        <f t="shared" si="33"/>
        <v>0</v>
      </c>
      <c r="AV83" s="180">
        <f t="shared" si="33"/>
        <v>0</v>
      </c>
      <c r="AW83" s="180">
        <f t="shared" si="33"/>
        <v>0</v>
      </c>
      <c r="AX83" s="180">
        <f t="shared" si="33"/>
        <v>0</v>
      </c>
      <c r="AY83" s="180">
        <f t="shared" si="33"/>
        <v>0</v>
      </c>
      <c r="AZ83" s="180">
        <f t="shared" si="33"/>
        <v>0</v>
      </c>
      <c r="BA83" s="180">
        <f t="shared" si="33"/>
        <v>0</v>
      </c>
      <c r="BB83" s="180">
        <f t="shared" si="33"/>
        <v>0</v>
      </c>
      <c r="BC83" s="180">
        <f t="shared" si="33"/>
        <v>0</v>
      </c>
      <c r="BD83" s="180">
        <f t="shared" si="33"/>
        <v>0</v>
      </c>
      <c r="BE83" s="180">
        <f t="shared" si="33"/>
        <v>0</v>
      </c>
      <c r="BF83" s="180">
        <f t="shared" si="33"/>
        <v>0</v>
      </c>
      <c r="BG83" s="180">
        <f t="shared" si="33"/>
        <v>0</v>
      </c>
      <c r="BH83" s="180">
        <f t="shared" si="33"/>
        <v>0</v>
      </c>
      <c r="BI83" s="180">
        <f t="shared" si="33"/>
        <v>0</v>
      </c>
      <c r="BJ83" s="180">
        <f t="shared" si="33"/>
        <v>0</v>
      </c>
      <c r="BK83" s="180">
        <f t="shared" si="33"/>
        <v>0</v>
      </c>
      <c r="BL83" s="180">
        <f t="shared" si="33"/>
        <v>0</v>
      </c>
      <c r="BM83" s="180">
        <f t="shared" si="33"/>
        <v>0</v>
      </c>
      <c r="BN83" s="180">
        <f t="shared" si="33"/>
        <v>0</v>
      </c>
    </row>
    <row r="84" spans="1:66" x14ac:dyDescent="0.35">
      <c r="D84" s="39"/>
      <c r="E84" s="49" t="s">
        <v>184</v>
      </c>
      <c r="G84" s="180">
        <f t="shared" si="9"/>
        <v>0</v>
      </c>
      <c r="H84" s="180">
        <f t="shared" ref="H84:AM84" si="34">G84+H22-G59</f>
        <v>0</v>
      </c>
      <c r="I84" s="180">
        <f t="shared" si="34"/>
        <v>0</v>
      </c>
      <c r="J84" s="180">
        <f t="shared" si="34"/>
        <v>0</v>
      </c>
      <c r="K84" s="180">
        <f t="shared" si="34"/>
        <v>0</v>
      </c>
      <c r="L84" s="180">
        <f t="shared" si="34"/>
        <v>0</v>
      </c>
      <c r="M84" s="180">
        <f t="shared" si="34"/>
        <v>0</v>
      </c>
      <c r="N84" s="180">
        <f t="shared" si="34"/>
        <v>0</v>
      </c>
      <c r="O84" s="180">
        <f t="shared" si="34"/>
        <v>0</v>
      </c>
      <c r="P84" s="180">
        <f t="shared" si="34"/>
        <v>0</v>
      </c>
      <c r="Q84" s="180">
        <f t="shared" si="34"/>
        <v>0</v>
      </c>
      <c r="R84" s="180">
        <f t="shared" si="34"/>
        <v>0</v>
      </c>
      <c r="S84" s="180">
        <f t="shared" si="34"/>
        <v>0</v>
      </c>
      <c r="T84" s="180">
        <f t="shared" si="34"/>
        <v>0</v>
      </c>
      <c r="U84" s="180">
        <f t="shared" si="34"/>
        <v>0</v>
      </c>
      <c r="V84" s="180">
        <f t="shared" si="34"/>
        <v>0</v>
      </c>
      <c r="W84" s="180">
        <f t="shared" si="34"/>
        <v>0</v>
      </c>
      <c r="X84" s="180">
        <f t="shared" si="34"/>
        <v>0</v>
      </c>
      <c r="Y84" s="180">
        <f t="shared" si="34"/>
        <v>0</v>
      </c>
      <c r="Z84" s="180">
        <f t="shared" si="34"/>
        <v>0</v>
      </c>
      <c r="AA84" s="180">
        <f t="shared" si="34"/>
        <v>0</v>
      </c>
      <c r="AB84" s="180">
        <f t="shared" si="34"/>
        <v>0</v>
      </c>
      <c r="AC84" s="180">
        <f t="shared" si="34"/>
        <v>0</v>
      </c>
      <c r="AD84" s="180">
        <f t="shared" si="34"/>
        <v>0</v>
      </c>
      <c r="AE84" s="180">
        <f t="shared" si="34"/>
        <v>0</v>
      </c>
      <c r="AF84" s="180">
        <f t="shared" si="34"/>
        <v>0</v>
      </c>
      <c r="AG84" s="180">
        <f t="shared" si="34"/>
        <v>0</v>
      </c>
      <c r="AH84" s="180">
        <f t="shared" si="34"/>
        <v>0</v>
      </c>
      <c r="AI84" s="180">
        <f t="shared" si="34"/>
        <v>0</v>
      </c>
      <c r="AJ84" s="180">
        <f t="shared" si="34"/>
        <v>0</v>
      </c>
      <c r="AK84" s="180">
        <f t="shared" si="34"/>
        <v>0</v>
      </c>
      <c r="AL84" s="180">
        <f t="shared" si="34"/>
        <v>0</v>
      </c>
      <c r="AM84" s="180">
        <f t="shared" si="34"/>
        <v>0</v>
      </c>
      <c r="AN84" s="180">
        <f t="shared" ref="AN84:BN84" si="35">AM84+AN22-AM59</f>
        <v>0</v>
      </c>
      <c r="AO84" s="180">
        <f t="shared" si="35"/>
        <v>0</v>
      </c>
      <c r="AP84" s="180">
        <f t="shared" si="35"/>
        <v>0</v>
      </c>
      <c r="AQ84" s="180">
        <f t="shared" si="35"/>
        <v>0</v>
      </c>
      <c r="AR84" s="180">
        <f t="shared" si="35"/>
        <v>0</v>
      </c>
      <c r="AS84" s="180">
        <f t="shared" si="35"/>
        <v>0</v>
      </c>
      <c r="AT84" s="180">
        <f t="shared" si="35"/>
        <v>0</v>
      </c>
      <c r="AU84" s="180">
        <f t="shared" si="35"/>
        <v>0</v>
      </c>
      <c r="AV84" s="180">
        <f t="shared" si="35"/>
        <v>0</v>
      </c>
      <c r="AW84" s="180">
        <f t="shared" si="35"/>
        <v>0</v>
      </c>
      <c r="AX84" s="180">
        <f t="shared" si="35"/>
        <v>0</v>
      </c>
      <c r="AY84" s="180">
        <f t="shared" si="35"/>
        <v>0</v>
      </c>
      <c r="AZ84" s="180">
        <f t="shared" si="35"/>
        <v>0</v>
      </c>
      <c r="BA84" s="180">
        <f t="shared" si="35"/>
        <v>0</v>
      </c>
      <c r="BB84" s="180">
        <f t="shared" si="35"/>
        <v>0</v>
      </c>
      <c r="BC84" s="180">
        <f t="shared" si="35"/>
        <v>0</v>
      </c>
      <c r="BD84" s="180">
        <f t="shared" si="35"/>
        <v>0</v>
      </c>
      <c r="BE84" s="180">
        <f t="shared" si="35"/>
        <v>0</v>
      </c>
      <c r="BF84" s="180">
        <f t="shared" si="35"/>
        <v>0</v>
      </c>
      <c r="BG84" s="180">
        <f t="shared" si="35"/>
        <v>0</v>
      </c>
      <c r="BH84" s="180">
        <f t="shared" si="35"/>
        <v>0</v>
      </c>
      <c r="BI84" s="180">
        <f t="shared" si="35"/>
        <v>0</v>
      </c>
      <c r="BJ84" s="180">
        <f t="shared" si="35"/>
        <v>0</v>
      </c>
      <c r="BK84" s="180">
        <f t="shared" si="35"/>
        <v>0</v>
      </c>
      <c r="BL84" s="180">
        <f t="shared" si="35"/>
        <v>0</v>
      </c>
      <c r="BM84" s="180">
        <f t="shared" si="35"/>
        <v>0</v>
      </c>
      <c r="BN84" s="180">
        <f t="shared" si="35"/>
        <v>0</v>
      </c>
    </row>
    <row r="85" spans="1:66" x14ac:dyDescent="0.35">
      <c r="C85" s="136" t="s">
        <v>185</v>
      </c>
      <c r="D85" s="39"/>
      <c r="E85" s="45"/>
      <c r="G85" s="180">
        <f t="shared" si="9"/>
        <v>0</v>
      </c>
      <c r="H85" s="180">
        <f t="shared" ref="H85:AM85" si="36">G85+H23-G60</f>
        <v>0</v>
      </c>
      <c r="I85" s="180">
        <f t="shared" si="36"/>
        <v>0</v>
      </c>
      <c r="J85" s="180">
        <f t="shared" si="36"/>
        <v>0</v>
      </c>
      <c r="K85" s="180">
        <f t="shared" si="36"/>
        <v>0</v>
      </c>
      <c r="L85" s="180">
        <f t="shared" si="36"/>
        <v>0</v>
      </c>
      <c r="M85" s="180">
        <f t="shared" si="36"/>
        <v>0</v>
      </c>
      <c r="N85" s="180">
        <f t="shared" si="36"/>
        <v>0</v>
      </c>
      <c r="O85" s="180">
        <f t="shared" si="36"/>
        <v>0</v>
      </c>
      <c r="P85" s="180">
        <f t="shared" si="36"/>
        <v>0</v>
      </c>
      <c r="Q85" s="180">
        <f t="shared" si="36"/>
        <v>0</v>
      </c>
      <c r="R85" s="180">
        <f t="shared" si="36"/>
        <v>0</v>
      </c>
      <c r="S85" s="180">
        <f t="shared" si="36"/>
        <v>0</v>
      </c>
      <c r="T85" s="180">
        <f t="shared" si="36"/>
        <v>0</v>
      </c>
      <c r="U85" s="180">
        <f t="shared" si="36"/>
        <v>0</v>
      </c>
      <c r="V85" s="180">
        <f t="shared" si="36"/>
        <v>0</v>
      </c>
      <c r="W85" s="180">
        <f t="shared" si="36"/>
        <v>0</v>
      </c>
      <c r="X85" s="180">
        <f t="shared" si="36"/>
        <v>0</v>
      </c>
      <c r="Y85" s="180">
        <f t="shared" si="36"/>
        <v>0</v>
      </c>
      <c r="Z85" s="180">
        <f t="shared" si="36"/>
        <v>0</v>
      </c>
      <c r="AA85" s="180">
        <f t="shared" si="36"/>
        <v>0</v>
      </c>
      <c r="AB85" s="180">
        <f t="shared" si="36"/>
        <v>0</v>
      </c>
      <c r="AC85" s="180">
        <f t="shared" si="36"/>
        <v>0</v>
      </c>
      <c r="AD85" s="180">
        <f t="shared" si="36"/>
        <v>0</v>
      </c>
      <c r="AE85" s="180">
        <f t="shared" si="36"/>
        <v>0</v>
      </c>
      <c r="AF85" s="180">
        <f t="shared" si="36"/>
        <v>0</v>
      </c>
      <c r="AG85" s="180">
        <f t="shared" si="36"/>
        <v>0</v>
      </c>
      <c r="AH85" s="180">
        <f t="shared" si="36"/>
        <v>0</v>
      </c>
      <c r="AI85" s="180">
        <f t="shared" si="36"/>
        <v>0</v>
      </c>
      <c r="AJ85" s="180">
        <f t="shared" si="36"/>
        <v>0</v>
      </c>
      <c r="AK85" s="180">
        <f t="shared" si="36"/>
        <v>0</v>
      </c>
      <c r="AL85" s="180">
        <f t="shared" si="36"/>
        <v>0</v>
      </c>
      <c r="AM85" s="180">
        <f t="shared" si="36"/>
        <v>0</v>
      </c>
      <c r="AN85" s="180">
        <f t="shared" ref="AN85:BN85" si="37">AM85+AN23-AM60</f>
        <v>0</v>
      </c>
      <c r="AO85" s="180">
        <f t="shared" si="37"/>
        <v>0</v>
      </c>
      <c r="AP85" s="180">
        <f t="shared" si="37"/>
        <v>0</v>
      </c>
      <c r="AQ85" s="180">
        <f t="shared" si="37"/>
        <v>0</v>
      </c>
      <c r="AR85" s="180">
        <f t="shared" si="37"/>
        <v>0</v>
      </c>
      <c r="AS85" s="180">
        <f t="shared" si="37"/>
        <v>0</v>
      </c>
      <c r="AT85" s="180">
        <f t="shared" si="37"/>
        <v>0</v>
      </c>
      <c r="AU85" s="180">
        <f t="shared" si="37"/>
        <v>0</v>
      </c>
      <c r="AV85" s="180">
        <f t="shared" si="37"/>
        <v>0</v>
      </c>
      <c r="AW85" s="180">
        <f t="shared" si="37"/>
        <v>0</v>
      </c>
      <c r="AX85" s="180">
        <f t="shared" si="37"/>
        <v>0</v>
      </c>
      <c r="AY85" s="180">
        <f t="shared" si="37"/>
        <v>0</v>
      </c>
      <c r="AZ85" s="180">
        <f t="shared" si="37"/>
        <v>0</v>
      </c>
      <c r="BA85" s="180">
        <f t="shared" si="37"/>
        <v>0</v>
      </c>
      <c r="BB85" s="180">
        <f t="shared" si="37"/>
        <v>0</v>
      </c>
      <c r="BC85" s="180">
        <f t="shared" si="37"/>
        <v>0</v>
      </c>
      <c r="BD85" s="180">
        <f t="shared" si="37"/>
        <v>0</v>
      </c>
      <c r="BE85" s="180">
        <f t="shared" si="37"/>
        <v>0</v>
      </c>
      <c r="BF85" s="180">
        <f t="shared" si="37"/>
        <v>0</v>
      </c>
      <c r="BG85" s="180">
        <f t="shared" si="37"/>
        <v>0</v>
      </c>
      <c r="BH85" s="180">
        <f t="shared" si="37"/>
        <v>0</v>
      </c>
      <c r="BI85" s="180">
        <f t="shared" si="37"/>
        <v>0</v>
      </c>
      <c r="BJ85" s="180">
        <f t="shared" si="37"/>
        <v>0</v>
      </c>
      <c r="BK85" s="180">
        <f t="shared" si="37"/>
        <v>0</v>
      </c>
      <c r="BL85" s="180">
        <f t="shared" si="37"/>
        <v>0</v>
      </c>
      <c r="BM85" s="180">
        <f t="shared" si="37"/>
        <v>0</v>
      </c>
      <c r="BN85" s="180">
        <f t="shared" si="37"/>
        <v>0</v>
      </c>
    </row>
    <row r="86" spans="1:66" x14ac:dyDescent="0.35">
      <c r="D86" s="39"/>
      <c r="E86" s="45" t="s">
        <v>85</v>
      </c>
      <c r="G86" s="180">
        <f t="shared" si="9"/>
        <v>11000000</v>
      </c>
      <c r="H86" s="180">
        <f>G86+H24-G61</f>
        <v>10450000</v>
      </c>
      <c r="I86" s="180">
        <f t="shared" ref="I86:AM86" si="38">H86+I24-H61</f>
        <v>9900000</v>
      </c>
      <c r="J86" s="180">
        <f t="shared" si="38"/>
        <v>9350000</v>
      </c>
      <c r="K86" s="180">
        <f t="shared" si="38"/>
        <v>8800000</v>
      </c>
      <c r="L86" s="180">
        <f t="shared" si="38"/>
        <v>8250000</v>
      </c>
      <c r="M86" s="180">
        <f t="shared" si="38"/>
        <v>7700000</v>
      </c>
      <c r="N86" s="180">
        <f t="shared" si="38"/>
        <v>7150000</v>
      </c>
      <c r="O86" s="180">
        <f t="shared" si="38"/>
        <v>6600000</v>
      </c>
      <c r="P86" s="180">
        <f t="shared" si="38"/>
        <v>6050000</v>
      </c>
      <c r="Q86" s="180">
        <f t="shared" si="38"/>
        <v>5500000</v>
      </c>
      <c r="R86" s="180">
        <f t="shared" si="38"/>
        <v>4950000</v>
      </c>
      <c r="S86" s="180">
        <f t="shared" si="38"/>
        <v>4400000</v>
      </c>
      <c r="T86" s="180">
        <f t="shared" si="38"/>
        <v>3850000</v>
      </c>
      <c r="U86" s="180">
        <f t="shared" si="38"/>
        <v>3300000</v>
      </c>
      <c r="V86" s="180">
        <f t="shared" si="38"/>
        <v>5750000</v>
      </c>
      <c r="W86" s="180">
        <f t="shared" si="38"/>
        <v>5050000</v>
      </c>
      <c r="X86" s="180">
        <f t="shared" si="38"/>
        <v>4350000</v>
      </c>
      <c r="Y86" s="180">
        <f t="shared" si="38"/>
        <v>3650000</v>
      </c>
      <c r="Z86" s="180">
        <f t="shared" si="38"/>
        <v>2950000</v>
      </c>
      <c r="AA86" s="180">
        <f t="shared" si="38"/>
        <v>2250000</v>
      </c>
      <c r="AB86" s="180">
        <f t="shared" si="38"/>
        <v>2100000</v>
      </c>
      <c r="AC86" s="180">
        <f t="shared" si="38"/>
        <v>1950000</v>
      </c>
      <c r="AD86" s="180">
        <f t="shared" si="38"/>
        <v>1800000</v>
      </c>
      <c r="AE86" s="180">
        <f t="shared" si="38"/>
        <v>1650000</v>
      </c>
      <c r="AF86" s="180">
        <f t="shared" si="38"/>
        <v>1500000</v>
      </c>
      <c r="AG86" s="180">
        <f t="shared" si="38"/>
        <v>1350000</v>
      </c>
      <c r="AH86" s="180">
        <f t="shared" si="38"/>
        <v>1200000</v>
      </c>
      <c r="AI86" s="180">
        <f t="shared" si="38"/>
        <v>1050000</v>
      </c>
      <c r="AJ86" s="180">
        <f t="shared" si="38"/>
        <v>900000</v>
      </c>
      <c r="AK86" s="180">
        <f t="shared" si="38"/>
        <v>750000</v>
      </c>
      <c r="AL86" s="180">
        <f t="shared" si="38"/>
        <v>600000</v>
      </c>
      <c r="AM86" s="180">
        <f t="shared" si="38"/>
        <v>450000</v>
      </c>
      <c r="AN86" s="180">
        <f t="shared" ref="AN86:BN86" si="39">AM86+AN24-AM61</f>
        <v>300000</v>
      </c>
      <c r="AO86" s="180">
        <f t="shared" si="39"/>
        <v>150000</v>
      </c>
      <c r="AP86" s="180">
        <f t="shared" si="39"/>
        <v>0</v>
      </c>
      <c r="AQ86" s="180">
        <f t="shared" si="39"/>
        <v>0</v>
      </c>
      <c r="AR86" s="180">
        <f t="shared" si="39"/>
        <v>0</v>
      </c>
      <c r="AS86" s="180">
        <f t="shared" si="39"/>
        <v>0</v>
      </c>
      <c r="AT86" s="180">
        <f t="shared" si="39"/>
        <v>0</v>
      </c>
      <c r="AU86" s="180">
        <f t="shared" si="39"/>
        <v>0</v>
      </c>
      <c r="AV86" s="180">
        <f t="shared" si="39"/>
        <v>0</v>
      </c>
      <c r="AW86" s="180">
        <f t="shared" si="39"/>
        <v>0</v>
      </c>
      <c r="AX86" s="180">
        <f t="shared" si="39"/>
        <v>0</v>
      </c>
      <c r="AY86" s="180">
        <f t="shared" si="39"/>
        <v>0</v>
      </c>
      <c r="AZ86" s="180">
        <f t="shared" si="39"/>
        <v>0</v>
      </c>
      <c r="BA86" s="180">
        <f t="shared" si="39"/>
        <v>0</v>
      </c>
      <c r="BB86" s="180">
        <f t="shared" si="39"/>
        <v>0</v>
      </c>
      <c r="BC86" s="180">
        <f t="shared" si="39"/>
        <v>0</v>
      </c>
      <c r="BD86" s="180">
        <f t="shared" si="39"/>
        <v>0</v>
      </c>
      <c r="BE86" s="180">
        <f t="shared" si="39"/>
        <v>0</v>
      </c>
      <c r="BF86" s="180">
        <f t="shared" si="39"/>
        <v>0</v>
      </c>
      <c r="BG86" s="180">
        <f t="shared" si="39"/>
        <v>0</v>
      </c>
      <c r="BH86" s="180">
        <f t="shared" si="39"/>
        <v>0</v>
      </c>
      <c r="BI86" s="180">
        <f t="shared" si="39"/>
        <v>0</v>
      </c>
      <c r="BJ86" s="180">
        <f t="shared" si="39"/>
        <v>0</v>
      </c>
      <c r="BK86" s="180">
        <f t="shared" si="39"/>
        <v>0</v>
      </c>
      <c r="BL86" s="180">
        <f t="shared" si="39"/>
        <v>0</v>
      </c>
      <c r="BM86" s="180">
        <f t="shared" si="39"/>
        <v>0</v>
      </c>
      <c r="BN86" s="180">
        <f t="shared" si="39"/>
        <v>0</v>
      </c>
    </row>
    <row r="87" spans="1:66" x14ac:dyDescent="0.35">
      <c r="D87" s="39"/>
      <c r="E87" s="45" t="s">
        <v>86</v>
      </c>
      <c r="G87" s="180">
        <f t="shared" si="9"/>
        <v>0</v>
      </c>
      <c r="H87" s="180">
        <f t="shared" ref="H87:AM87" si="40">G87+H25-G62</f>
        <v>0</v>
      </c>
      <c r="I87" s="180">
        <f t="shared" si="40"/>
        <v>0</v>
      </c>
      <c r="J87" s="180">
        <f t="shared" si="40"/>
        <v>0</v>
      </c>
      <c r="K87" s="180">
        <f t="shared" si="40"/>
        <v>0</v>
      </c>
      <c r="L87" s="180">
        <f t="shared" si="40"/>
        <v>0</v>
      </c>
      <c r="M87" s="180">
        <f t="shared" si="40"/>
        <v>0</v>
      </c>
      <c r="N87" s="180">
        <f t="shared" si="40"/>
        <v>0</v>
      </c>
      <c r="O87" s="180">
        <f t="shared" si="40"/>
        <v>0</v>
      </c>
      <c r="P87" s="180">
        <f t="shared" si="40"/>
        <v>0</v>
      </c>
      <c r="Q87" s="180">
        <f t="shared" si="40"/>
        <v>0</v>
      </c>
      <c r="R87" s="180">
        <f t="shared" si="40"/>
        <v>0</v>
      </c>
      <c r="S87" s="180">
        <f t="shared" si="40"/>
        <v>0</v>
      </c>
      <c r="T87" s="180">
        <f t="shared" si="40"/>
        <v>0</v>
      </c>
      <c r="U87" s="180">
        <f t="shared" si="40"/>
        <v>0</v>
      </c>
      <c r="V87" s="180">
        <f t="shared" si="40"/>
        <v>0</v>
      </c>
      <c r="W87" s="180">
        <f t="shared" si="40"/>
        <v>0</v>
      </c>
      <c r="X87" s="180">
        <f t="shared" si="40"/>
        <v>0</v>
      </c>
      <c r="Y87" s="180">
        <f t="shared" si="40"/>
        <v>0</v>
      </c>
      <c r="Z87" s="180">
        <f t="shared" si="40"/>
        <v>0</v>
      </c>
      <c r="AA87" s="180">
        <f t="shared" si="40"/>
        <v>0</v>
      </c>
      <c r="AB87" s="180">
        <f t="shared" si="40"/>
        <v>0</v>
      </c>
      <c r="AC87" s="180">
        <f t="shared" si="40"/>
        <v>0</v>
      </c>
      <c r="AD87" s="180">
        <f t="shared" si="40"/>
        <v>0</v>
      </c>
      <c r="AE87" s="180">
        <f t="shared" si="40"/>
        <v>0</v>
      </c>
      <c r="AF87" s="180">
        <f t="shared" si="40"/>
        <v>0</v>
      </c>
      <c r="AG87" s="180">
        <f t="shared" si="40"/>
        <v>0</v>
      </c>
      <c r="AH87" s="180">
        <f t="shared" si="40"/>
        <v>0</v>
      </c>
      <c r="AI87" s="180">
        <f t="shared" si="40"/>
        <v>0</v>
      </c>
      <c r="AJ87" s="180">
        <f t="shared" si="40"/>
        <v>0</v>
      </c>
      <c r="AK87" s="180">
        <f t="shared" si="40"/>
        <v>0</v>
      </c>
      <c r="AL87" s="180">
        <f t="shared" si="40"/>
        <v>0</v>
      </c>
      <c r="AM87" s="180">
        <f t="shared" si="40"/>
        <v>0</v>
      </c>
      <c r="AN87" s="180">
        <f t="shared" ref="AN87:BN87" si="41">AM87+AN25-AM62</f>
        <v>0</v>
      </c>
      <c r="AO87" s="180">
        <f t="shared" si="41"/>
        <v>0</v>
      </c>
      <c r="AP87" s="180">
        <f t="shared" si="41"/>
        <v>0</v>
      </c>
      <c r="AQ87" s="180">
        <f t="shared" si="41"/>
        <v>0</v>
      </c>
      <c r="AR87" s="180">
        <f t="shared" si="41"/>
        <v>0</v>
      </c>
      <c r="AS87" s="180">
        <f t="shared" si="41"/>
        <v>0</v>
      </c>
      <c r="AT87" s="180">
        <f t="shared" si="41"/>
        <v>0</v>
      </c>
      <c r="AU87" s="180">
        <f t="shared" si="41"/>
        <v>0</v>
      </c>
      <c r="AV87" s="180">
        <f t="shared" si="41"/>
        <v>0</v>
      </c>
      <c r="AW87" s="180">
        <f t="shared" si="41"/>
        <v>0</v>
      </c>
      <c r="AX87" s="180">
        <f t="shared" si="41"/>
        <v>0</v>
      </c>
      <c r="AY87" s="180">
        <f t="shared" si="41"/>
        <v>0</v>
      </c>
      <c r="AZ87" s="180">
        <f t="shared" si="41"/>
        <v>0</v>
      </c>
      <c r="BA87" s="180">
        <f t="shared" si="41"/>
        <v>0</v>
      </c>
      <c r="BB87" s="180">
        <f t="shared" si="41"/>
        <v>0</v>
      </c>
      <c r="BC87" s="180">
        <f t="shared" si="41"/>
        <v>0</v>
      </c>
      <c r="BD87" s="180">
        <f t="shared" si="41"/>
        <v>0</v>
      </c>
      <c r="BE87" s="180">
        <f t="shared" si="41"/>
        <v>0</v>
      </c>
      <c r="BF87" s="180">
        <f t="shared" si="41"/>
        <v>0</v>
      </c>
      <c r="BG87" s="180">
        <f t="shared" si="41"/>
        <v>0</v>
      </c>
      <c r="BH87" s="180">
        <f t="shared" si="41"/>
        <v>0</v>
      </c>
      <c r="BI87" s="180">
        <f t="shared" si="41"/>
        <v>0</v>
      </c>
      <c r="BJ87" s="180">
        <f t="shared" si="41"/>
        <v>0</v>
      </c>
      <c r="BK87" s="180">
        <f t="shared" si="41"/>
        <v>0</v>
      </c>
      <c r="BL87" s="180">
        <f t="shared" si="41"/>
        <v>0</v>
      </c>
      <c r="BM87" s="180">
        <f t="shared" si="41"/>
        <v>0</v>
      </c>
      <c r="BN87" s="180">
        <f t="shared" si="41"/>
        <v>0</v>
      </c>
    </row>
    <row r="88" spans="1:66" x14ac:dyDescent="0.35">
      <c r="D88" s="39"/>
      <c r="E88" s="45" t="s">
        <v>87</v>
      </c>
      <c r="G88" s="180">
        <f t="shared" si="9"/>
        <v>0</v>
      </c>
      <c r="H88" s="180">
        <f t="shared" ref="H88:AM88" si="42">G88+H26-G63</f>
        <v>0</v>
      </c>
      <c r="I88" s="180">
        <f t="shared" si="42"/>
        <v>0</v>
      </c>
      <c r="J88" s="180">
        <f t="shared" si="42"/>
        <v>0</v>
      </c>
      <c r="K88" s="180">
        <f t="shared" si="42"/>
        <v>0</v>
      </c>
      <c r="L88" s="180">
        <f t="shared" si="42"/>
        <v>0</v>
      </c>
      <c r="M88" s="180">
        <f t="shared" si="42"/>
        <v>0</v>
      </c>
      <c r="N88" s="180">
        <f t="shared" si="42"/>
        <v>0</v>
      </c>
      <c r="O88" s="180">
        <f t="shared" si="42"/>
        <v>0</v>
      </c>
      <c r="P88" s="180">
        <f t="shared" si="42"/>
        <v>0</v>
      </c>
      <c r="Q88" s="180">
        <f t="shared" si="42"/>
        <v>0</v>
      </c>
      <c r="R88" s="180">
        <f t="shared" si="42"/>
        <v>0</v>
      </c>
      <c r="S88" s="180">
        <f t="shared" si="42"/>
        <v>0</v>
      </c>
      <c r="T88" s="180">
        <f t="shared" si="42"/>
        <v>0</v>
      </c>
      <c r="U88" s="180">
        <f t="shared" si="42"/>
        <v>0</v>
      </c>
      <c r="V88" s="180">
        <f t="shared" si="42"/>
        <v>0</v>
      </c>
      <c r="W88" s="180">
        <f t="shared" si="42"/>
        <v>0</v>
      </c>
      <c r="X88" s="180">
        <f t="shared" si="42"/>
        <v>0</v>
      </c>
      <c r="Y88" s="180">
        <f t="shared" si="42"/>
        <v>0</v>
      </c>
      <c r="Z88" s="180">
        <f t="shared" si="42"/>
        <v>0</v>
      </c>
      <c r="AA88" s="180">
        <f t="shared" si="42"/>
        <v>0</v>
      </c>
      <c r="AB88" s="180">
        <f t="shared" si="42"/>
        <v>0</v>
      </c>
      <c r="AC88" s="180">
        <f t="shared" si="42"/>
        <v>0</v>
      </c>
      <c r="AD88" s="180">
        <f t="shared" si="42"/>
        <v>0</v>
      </c>
      <c r="AE88" s="180">
        <f t="shared" si="42"/>
        <v>0</v>
      </c>
      <c r="AF88" s="180">
        <f t="shared" si="42"/>
        <v>0</v>
      </c>
      <c r="AG88" s="180">
        <f t="shared" si="42"/>
        <v>0</v>
      </c>
      <c r="AH88" s="180">
        <f t="shared" si="42"/>
        <v>0</v>
      </c>
      <c r="AI88" s="180">
        <f t="shared" si="42"/>
        <v>0</v>
      </c>
      <c r="AJ88" s="180">
        <f t="shared" si="42"/>
        <v>0</v>
      </c>
      <c r="AK88" s="180">
        <f t="shared" si="42"/>
        <v>0</v>
      </c>
      <c r="AL88" s="180">
        <f t="shared" si="42"/>
        <v>0</v>
      </c>
      <c r="AM88" s="180">
        <f t="shared" si="42"/>
        <v>0</v>
      </c>
      <c r="AN88" s="180">
        <f t="shared" ref="AN88:BN88" si="43">AM88+AN26-AM63</f>
        <v>0</v>
      </c>
      <c r="AO88" s="180">
        <f t="shared" si="43"/>
        <v>0</v>
      </c>
      <c r="AP88" s="180">
        <f t="shared" si="43"/>
        <v>0</v>
      </c>
      <c r="AQ88" s="180">
        <f t="shared" si="43"/>
        <v>0</v>
      </c>
      <c r="AR88" s="180">
        <f t="shared" si="43"/>
        <v>0</v>
      </c>
      <c r="AS88" s="180">
        <f t="shared" si="43"/>
        <v>0</v>
      </c>
      <c r="AT88" s="180">
        <f t="shared" si="43"/>
        <v>0</v>
      </c>
      <c r="AU88" s="180">
        <f t="shared" si="43"/>
        <v>0</v>
      </c>
      <c r="AV88" s="180">
        <f t="shared" si="43"/>
        <v>0</v>
      </c>
      <c r="AW88" s="180">
        <f t="shared" si="43"/>
        <v>0</v>
      </c>
      <c r="AX88" s="180">
        <f t="shared" si="43"/>
        <v>0</v>
      </c>
      <c r="AY88" s="180">
        <f t="shared" si="43"/>
        <v>0</v>
      </c>
      <c r="AZ88" s="180">
        <f t="shared" si="43"/>
        <v>0</v>
      </c>
      <c r="BA88" s="180">
        <f t="shared" si="43"/>
        <v>0</v>
      </c>
      <c r="BB88" s="180">
        <f t="shared" si="43"/>
        <v>0</v>
      </c>
      <c r="BC88" s="180">
        <f t="shared" si="43"/>
        <v>0</v>
      </c>
      <c r="BD88" s="180">
        <f t="shared" si="43"/>
        <v>0</v>
      </c>
      <c r="BE88" s="180">
        <f t="shared" si="43"/>
        <v>0</v>
      </c>
      <c r="BF88" s="180">
        <f t="shared" si="43"/>
        <v>0</v>
      </c>
      <c r="BG88" s="180">
        <f t="shared" si="43"/>
        <v>0</v>
      </c>
      <c r="BH88" s="180">
        <f t="shared" si="43"/>
        <v>0</v>
      </c>
      <c r="BI88" s="180">
        <f t="shared" si="43"/>
        <v>0</v>
      </c>
      <c r="BJ88" s="180">
        <f t="shared" si="43"/>
        <v>0</v>
      </c>
      <c r="BK88" s="180">
        <f t="shared" si="43"/>
        <v>0</v>
      </c>
      <c r="BL88" s="180">
        <f t="shared" si="43"/>
        <v>0</v>
      </c>
      <c r="BM88" s="180">
        <f t="shared" si="43"/>
        <v>0</v>
      </c>
      <c r="BN88" s="180">
        <f t="shared" si="43"/>
        <v>0</v>
      </c>
    </row>
    <row r="89" spans="1:66" x14ac:dyDescent="0.35">
      <c r="D89" s="39"/>
      <c r="E89" s="45" t="s">
        <v>88</v>
      </c>
      <c r="G89" s="180">
        <f t="shared" si="9"/>
        <v>0</v>
      </c>
      <c r="H89" s="180">
        <f t="shared" ref="H89:AM89" si="44">G89+H27-G64</f>
        <v>0</v>
      </c>
      <c r="I89" s="180">
        <f t="shared" si="44"/>
        <v>0</v>
      </c>
      <c r="J89" s="180">
        <f t="shared" si="44"/>
        <v>0</v>
      </c>
      <c r="K89" s="180">
        <f t="shared" si="44"/>
        <v>0</v>
      </c>
      <c r="L89" s="180">
        <f t="shared" si="44"/>
        <v>0</v>
      </c>
      <c r="M89" s="180">
        <f t="shared" si="44"/>
        <v>0</v>
      </c>
      <c r="N89" s="180">
        <f t="shared" si="44"/>
        <v>0</v>
      </c>
      <c r="O89" s="180">
        <f t="shared" si="44"/>
        <v>0</v>
      </c>
      <c r="P89" s="180">
        <f t="shared" si="44"/>
        <v>0</v>
      </c>
      <c r="Q89" s="180">
        <f t="shared" si="44"/>
        <v>0</v>
      </c>
      <c r="R89" s="180">
        <f t="shared" si="44"/>
        <v>0</v>
      </c>
      <c r="S89" s="180">
        <f t="shared" si="44"/>
        <v>0</v>
      </c>
      <c r="T89" s="180">
        <f t="shared" si="44"/>
        <v>0</v>
      </c>
      <c r="U89" s="180">
        <f t="shared" si="44"/>
        <v>0</v>
      </c>
      <c r="V89" s="180">
        <f t="shared" si="44"/>
        <v>0</v>
      </c>
      <c r="W89" s="180">
        <f t="shared" si="44"/>
        <v>0</v>
      </c>
      <c r="X89" s="180">
        <f t="shared" si="44"/>
        <v>0</v>
      </c>
      <c r="Y89" s="180">
        <f t="shared" si="44"/>
        <v>0</v>
      </c>
      <c r="Z89" s="180">
        <f t="shared" si="44"/>
        <v>0</v>
      </c>
      <c r="AA89" s="180">
        <f t="shared" si="44"/>
        <v>0</v>
      </c>
      <c r="AB89" s="180">
        <f t="shared" si="44"/>
        <v>0</v>
      </c>
      <c r="AC89" s="180">
        <f t="shared" si="44"/>
        <v>0</v>
      </c>
      <c r="AD89" s="180">
        <f t="shared" si="44"/>
        <v>0</v>
      </c>
      <c r="AE89" s="180">
        <f t="shared" si="44"/>
        <v>0</v>
      </c>
      <c r="AF89" s="180">
        <f t="shared" si="44"/>
        <v>0</v>
      </c>
      <c r="AG89" s="180">
        <f t="shared" si="44"/>
        <v>0</v>
      </c>
      <c r="AH89" s="180">
        <f t="shared" si="44"/>
        <v>0</v>
      </c>
      <c r="AI89" s="180">
        <f t="shared" si="44"/>
        <v>0</v>
      </c>
      <c r="AJ89" s="180">
        <f t="shared" si="44"/>
        <v>0</v>
      </c>
      <c r="AK89" s="180">
        <f t="shared" si="44"/>
        <v>0</v>
      </c>
      <c r="AL89" s="180">
        <f t="shared" si="44"/>
        <v>0</v>
      </c>
      <c r="AM89" s="180">
        <f t="shared" si="44"/>
        <v>0</v>
      </c>
      <c r="AN89" s="180">
        <f t="shared" ref="AN89:BN89" si="45">AM89+AN27-AM64</f>
        <v>0</v>
      </c>
      <c r="AO89" s="180">
        <f t="shared" si="45"/>
        <v>0</v>
      </c>
      <c r="AP89" s="180">
        <f t="shared" si="45"/>
        <v>0</v>
      </c>
      <c r="AQ89" s="180">
        <f t="shared" si="45"/>
        <v>0</v>
      </c>
      <c r="AR89" s="180">
        <f t="shared" si="45"/>
        <v>0</v>
      </c>
      <c r="AS89" s="180">
        <f t="shared" si="45"/>
        <v>0</v>
      </c>
      <c r="AT89" s="180">
        <f t="shared" si="45"/>
        <v>0</v>
      </c>
      <c r="AU89" s="180">
        <f t="shared" si="45"/>
        <v>0</v>
      </c>
      <c r="AV89" s="180">
        <f t="shared" si="45"/>
        <v>0</v>
      </c>
      <c r="AW89" s="180">
        <f t="shared" si="45"/>
        <v>0</v>
      </c>
      <c r="AX89" s="180">
        <f t="shared" si="45"/>
        <v>0</v>
      </c>
      <c r="AY89" s="180">
        <f t="shared" si="45"/>
        <v>0</v>
      </c>
      <c r="AZ89" s="180">
        <f t="shared" si="45"/>
        <v>0</v>
      </c>
      <c r="BA89" s="180">
        <f t="shared" si="45"/>
        <v>0</v>
      </c>
      <c r="BB89" s="180">
        <f t="shared" si="45"/>
        <v>0</v>
      </c>
      <c r="BC89" s="180">
        <f t="shared" si="45"/>
        <v>0</v>
      </c>
      <c r="BD89" s="180">
        <f t="shared" si="45"/>
        <v>0</v>
      </c>
      <c r="BE89" s="180">
        <f t="shared" si="45"/>
        <v>0</v>
      </c>
      <c r="BF89" s="180">
        <f t="shared" si="45"/>
        <v>0</v>
      </c>
      <c r="BG89" s="180">
        <f t="shared" si="45"/>
        <v>0</v>
      </c>
      <c r="BH89" s="180">
        <f t="shared" si="45"/>
        <v>0</v>
      </c>
      <c r="BI89" s="180">
        <f t="shared" si="45"/>
        <v>0</v>
      </c>
      <c r="BJ89" s="180">
        <f t="shared" si="45"/>
        <v>0</v>
      </c>
      <c r="BK89" s="180">
        <f t="shared" si="45"/>
        <v>0</v>
      </c>
      <c r="BL89" s="180">
        <f t="shared" si="45"/>
        <v>0</v>
      </c>
      <c r="BM89" s="180">
        <f t="shared" si="45"/>
        <v>0</v>
      </c>
      <c r="BN89" s="180">
        <f t="shared" si="45"/>
        <v>0</v>
      </c>
    </row>
    <row r="90" spans="1:66" x14ac:dyDescent="0.35">
      <c r="D90" s="39"/>
      <c r="E90" s="45" t="s">
        <v>89</v>
      </c>
      <c r="G90" s="181">
        <f t="shared" si="9"/>
        <v>0</v>
      </c>
      <c r="H90" s="181">
        <f t="shared" ref="H90:AM90" si="46">G90+H28-G65</f>
        <v>0</v>
      </c>
      <c r="I90" s="181">
        <f t="shared" si="46"/>
        <v>0</v>
      </c>
      <c r="J90" s="181">
        <f t="shared" si="46"/>
        <v>0</v>
      </c>
      <c r="K90" s="181">
        <f t="shared" si="46"/>
        <v>0</v>
      </c>
      <c r="L90" s="181">
        <f t="shared" si="46"/>
        <v>0</v>
      </c>
      <c r="M90" s="181">
        <f t="shared" si="46"/>
        <v>0</v>
      </c>
      <c r="N90" s="181">
        <f t="shared" si="46"/>
        <v>0</v>
      </c>
      <c r="O90" s="181">
        <f t="shared" si="46"/>
        <v>0</v>
      </c>
      <c r="P90" s="181">
        <f t="shared" si="46"/>
        <v>0</v>
      </c>
      <c r="Q90" s="181">
        <f t="shared" si="46"/>
        <v>0</v>
      </c>
      <c r="R90" s="181">
        <f t="shared" si="46"/>
        <v>0</v>
      </c>
      <c r="S90" s="181">
        <f t="shared" si="46"/>
        <v>0</v>
      </c>
      <c r="T90" s="181">
        <f t="shared" si="46"/>
        <v>0</v>
      </c>
      <c r="U90" s="181">
        <f t="shared" si="46"/>
        <v>0</v>
      </c>
      <c r="V90" s="181">
        <f t="shared" si="46"/>
        <v>0</v>
      </c>
      <c r="W90" s="181">
        <f t="shared" si="46"/>
        <v>0</v>
      </c>
      <c r="X90" s="181">
        <f t="shared" si="46"/>
        <v>0</v>
      </c>
      <c r="Y90" s="181">
        <f t="shared" si="46"/>
        <v>0</v>
      </c>
      <c r="Z90" s="181">
        <f t="shared" si="46"/>
        <v>0</v>
      </c>
      <c r="AA90" s="181">
        <f t="shared" si="46"/>
        <v>0</v>
      </c>
      <c r="AB90" s="181">
        <f t="shared" si="46"/>
        <v>0</v>
      </c>
      <c r="AC90" s="181">
        <f t="shared" si="46"/>
        <v>0</v>
      </c>
      <c r="AD90" s="181">
        <f t="shared" si="46"/>
        <v>0</v>
      </c>
      <c r="AE90" s="181">
        <f t="shared" si="46"/>
        <v>0</v>
      </c>
      <c r="AF90" s="181">
        <f t="shared" si="46"/>
        <v>0</v>
      </c>
      <c r="AG90" s="181">
        <f t="shared" si="46"/>
        <v>0</v>
      </c>
      <c r="AH90" s="181">
        <f t="shared" si="46"/>
        <v>0</v>
      </c>
      <c r="AI90" s="181">
        <f t="shared" si="46"/>
        <v>0</v>
      </c>
      <c r="AJ90" s="181">
        <f t="shared" si="46"/>
        <v>0</v>
      </c>
      <c r="AK90" s="181">
        <f t="shared" si="46"/>
        <v>0</v>
      </c>
      <c r="AL90" s="181">
        <f t="shared" si="46"/>
        <v>0</v>
      </c>
      <c r="AM90" s="181">
        <f t="shared" si="46"/>
        <v>0</v>
      </c>
      <c r="AN90" s="181">
        <f t="shared" ref="AN90:BN90" si="47">AM90+AN28-AM65</f>
        <v>0</v>
      </c>
      <c r="AO90" s="181">
        <f t="shared" si="47"/>
        <v>0</v>
      </c>
      <c r="AP90" s="181">
        <f t="shared" si="47"/>
        <v>0</v>
      </c>
      <c r="AQ90" s="181">
        <f t="shared" si="47"/>
        <v>0</v>
      </c>
      <c r="AR90" s="181">
        <f t="shared" si="47"/>
        <v>0</v>
      </c>
      <c r="AS90" s="181">
        <f t="shared" si="47"/>
        <v>0</v>
      </c>
      <c r="AT90" s="181">
        <f t="shared" si="47"/>
        <v>0</v>
      </c>
      <c r="AU90" s="181">
        <f t="shared" si="47"/>
        <v>0</v>
      </c>
      <c r="AV90" s="181">
        <f t="shared" si="47"/>
        <v>0</v>
      </c>
      <c r="AW90" s="181">
        <f t="shared" si="47"/>
        <v>0</v>
      </c>
      <c r="AX90" s="181">
        <f t="shared" si="47"/>
        <v>0</v>
      </c>
      <c r="AY90" s="181">
        <f t="shared" si="47"/>
        <v>0</v>
      </c>
      <c r="AZ90" s="181">
        <f t="shared" si="47"/>
        <v>0</v>
      </c>
      <c r="BA90" s="181">
        <f t="shared" si="47"/>
        <v>0</v>
      </c>
      <c r="BB90" s="181">
        <f t="shared" si="47"/>
        <v>0</v>
      </c>
      <c r="BC90" s="181">
        <f t="shared" si="47"/>
        <v>0</v>
      </c>
      <c r="BD90" s="181">
        <f t="shared" si="47"/>
        <v>0</v>
      </c>
      <c r="BE90" s="181">
        <f t="shared" si="47"/>
        <v>0</v>
      </c>
      <c r="BF90" s="181">
        <f t="shared" si="47"/>
        <v>0</v>
      </c>
      <c r="BG90" s="181">
        <f t="shared" si="47"/>
        <v>0</v>
      </c>
      <c r="BH90" s="181">
        <f t="shared" si="47"/>
        <v>0</v>
      </c>
      <c r="BI90" s="181">
        <f t="shared" si="47"/>
        <v>0</v>
      </c>
      <c r="BJ90" s="181">
        <f t="shared" si="47"/>
        <v>0</v>
      </c>
      <c r="BK90" s="181">
        <f t="shared" si="47"/>
        <v>0</v>
      </c>
      <c r="BL90" s="181">
        <f t="shared" si="47"/>
        <v>0</v>
      </c>
      <c r="BM90" s="181">
        <f t="shared" si="47"/>
        <v>0</v>
      </c>
      <c r="BN90" s="181">
        <f t="shared" si="47"/>
        <v>0</v>
      </c>
    </row>
    <row r="91" spans="1:66" x14ac:dyDescent="0.35">
      <c r="E91" s="1" t="s">
        <v>213</v>
      </c>
      <c r="F91" s="1"/>
      <c r="G91" s="179">
        <f t="shared" si="9"/>
        <v>28000000</v>
      </c>
      <c r="H91" s="179">
        <f>G91+H29-G66</f>
        <v>26600000</v>
      </c>
      <c r="I91" s="179">
        <f t="shared" ref="I91:AM91" si="48">H91+I29-H66</f>
        <v>25200000</v>
      </c>
      <c r="J91" s="179">
        <f t="shared" si="48"/>
        <v>23800000</v>
      </c>
      <c r="K91" s="179">
        <f t="shared" si="48"/>
        <v>22400000</v>
      </c>
      <c r="L91" s="179">
        <f t="shared" si="48"/>
        <v>21000000</v>
      </c>
      <c r="M91" s="179">
        <f t="shared" si="48"/>
        <v>19600000</v>
      </c>
      <c r="N91" s="179">
        <f t="shared" si="48"/>
        <v>18200000</v>
      </c>
      <c r="O91" s="179">
        <f t="shared" si="48"/>
        <v>16800000</v>
      </c>
      <c r="P91" s="179">
        <f t="shared" si="48"/>
        <v>15400900</v>
      </c>
      <c r="Q91" s="179">
        <f t="shared" si="48"/>
        <v>14000855</v>
      </c>
      <c r="R91" s="179">
        <f t="shared" si="48"/>
        <v>12600810</v>
      </c>
      <c r="S91" s="179">
        <f t="shared" si="48"/>
        <v>11200765</v>
      </c>
      <c r="T91" s="179">
        <f t="shared" si="48"/>
        <v>9800720</v>
      </c>
      <c r="U91" s="179">
        <f t="shared" si="48"/>
        <v>8400675</v>
      </c>
      <c r="V91" s="179">
        <f t="shared" si="48"/>
        <v>12900630</v>
      </c>
      <c r="W91" s="179">
        <f t="shared" si="48"/>
        <v>11205585</v>
      </c>
      <c r="X91" s="179">
        <f t="shared" si="48"/>
        <v>9510540</v>
      </c>
      <c r="Y91" s="179">
        <f t="shared" si="48"/>
        <v>7815495</v>
      </c>
      <c r="Z91" s="179">
        <f t="shared" si="48"/>
        <v>6120450</v>
      </c>
      <c r="AA91" s="179">
        <f t="shared" si="48"/>
        <v>4425405</v>
      </c>
      <c r="AB91" s="179">
        <f t="shared" si="48"/>
        <v>4130360</v>
      </c>
      <c r="AC91" s="179">
        <f t="shared" si="48"/>
        <v>3835315</v>
      </c>
      <c r="AD91" s="179">
        <f t="shared" si="48"/>
        <v>3540270</v>
      </c>
      <c r="AE91" s="179">
        <f t="shared" si="48"/>
        <v>3245225</v>
      </c>
      <c r="AF91" s="179">
        <f t="shared" si="48"/>
        <v>2950180</v>
      </c>
      <c r="AG91" s="179">
        <f t="shared" si="48"/>
        <v>2655135</v>
      </c>
      <c r="AH91" s="179">
        <f t="shared" si="48"/>
        <v>2360090</v>
      </c>
      <c r="AI91" s="179">
        <f t="shared" si="48"/>
        <v>2065045</v>
      </c>
      <c r="AJ91" s="179">
        <f t="shared" si="48"/>
        <v>1770000</v>
      </c>
      <c r="AK91" s="179">
        <f t="shared" si="48"/>
        <v>1475000</v>
      </c>
      <c r="AL91" s="179">
        <f t="shared" si="48"/>
        <v>1180000</v>
      </c>
      <c r="AM91" s="179">
        <f t="shared" si="48"/>
        <v>885000</v>
      </c>
      <c r="AN91" s="179">
        <f t="shared" ref="AN91:BN91" si="49">AM91+AN29-AM66</f>
        <v>590000</v>
      </c>
      <c r="AO91" s="179">
        <f t="shared" si="49"/>
        <v>295000</v>
      </c>
      <c r="AP91" s="179">
        <f t="shared" si="49"/>
        <v>0</v>
      </c>
      <c r="AQ91" s="179">
        <f t="shared" si="49"/>
        <v>0</v>
      </c>
      <c r="AR91" s="179">
        <f t="shared" si="49"/>
        <v>0</v>
      </c>
      <c r="AS91" s="179">
        <f t="shared" si="49"/>
        <v>0</v>
      </c>
      <c r="AT91" s="179">
        <f t="shared" si="49"/>
        <v>0</v>
      </c>
      <c r="AU91" s="179">
        <f t="shared" si="49"/>
        <v>0</v>
      </c>
      <c r="AV91" s="179">
        <f t="shared" si="49"/>
        <v>0</v>
      </c>
      <c r="AW91" s="179">
        <f t="shared" si="49"/>
        <v>0</v>
      </c>
      <c r="AX91" s="179">
        <f t="shared" si="49"/>
        <v>0</v>
      </c>
      <c r="AY91" s="179">
        <f t="shared" si="49"/>
        <v>0</v>
      </c>
      <c r="AZ91" s="179">
        <f t="shared" si="49"/>
        <v>0</v>
      </c>
      <c r="BA91" s="179">
        <f t="shared" si="49"/>
        <v>0</v>
      </c>
      <c r="BB91" s="179">
        <f t="shared" si="49"/>
        <v>0</v>
      </c>
      <c r="BC91" s="179">
        <f t="shared" si="49"/>
        <v>0</v>
      </c>
      <c r="BD91" s="179">
        <f t="shared" si="49"/>
        <v>0</v>
      </c>
      <c r="BE91" s="179">
        <f t="shared" si="49"/>
        <v>0</v>
      </c>
      <c r="BF91" s="179">
        <f t="shared" si="49"/>
        <v>0</v>
      </c>
      <c r="BG91" s="179">
        <f t="shared" si="49"/>
        <v>0</v>
      </c>
      <c r="BH91" s="179">
        <f t="shared" si="49"/>
        <v>0</v>
      </c>
      <c r="BI91" s="179">
        <f t="shared" si="49"/>
        <v>0</v>
      </c>
      <c r="BJ91" s="179">
        <f t="shared" si="49"/>
        <v>0</v>
      </c>
      <c r="BK91" s="179">
        <f t="shared" si="49"/>
        <v>0</v>
      </c>
      <c r="BL91" s="179">
        <f t="shared" si="49"/>
        <v>0</v>
      </c>
      <c r="BM91" s="179">
        <f t="shared" si="49"/>
        <v>0</v>
      </c>
      <c r="BN91" s="179">
        <f t="shared" si="49"/>
        <v>0</v>
      </c>
    </row>
    <row r="92" spans="1:66" x14ac:dyDescent="0.35">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row>
    <row r="93" spans="1:66" s="97" customFormat="1" x14ac:dyDescent="0.35">
      <c r="A93" s="99" t="s">
        <v>214</v>
      </c>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row>
    <row r="94" spans="1:66" x14ac:dyDescent="0.35">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row>
    <row r="95" spans="1:66" x14ac:dyDescent="0.35">
      <c r="C95" s="136" t="s">
        <v>215</v>
      </c>
      <c r="G95" s="176">
        <f>G8</f>
        <v>2025</v>
      </c>
      <c r="H95" s="176">
        <f t="shared" ref="H95:BN95" si="50">H8</f>
        <v>2026</v>
      </c>
      <c r="I95" s="176">
        <f t="shared" si="50"/>
        <v>2027</v>
      </c>
      <c r="J95" s="176">
        <f t="shared" si="50"/>
        <v>2028</v>
      </c>
      <c r="K95" s="176">
        <f t="shared" si="50"/>
        <v>2029</v>
      </c>
      <c r="L95" s="176">
        <f t="shared" si="50"/>
        <v>2030</v>
      </c>
      <c r="M95" s="176">
        <f t="shared" si="50"/>
        <v>2031</v>
      </c>
      <c r="N95" s="176">
        <f t="shared" si="50"/>
        <v>2032</v>
      </c>
      <c r="O95" s="176">
        <f t="shared" si="50"/>
        <v>2033</v>
      </c>
      <c r="P95" s="176">
        <f t="shared" si="50"/>
        <v>2034</v>
      </c>
      <c r="Q95" s="176">
        <f t="shared" si="50"/>
        <v>2035</v>
      </c>
      <c r="R95" s="176">
        <f t="shared" si="50"/>
        <v>2036</v>
      </c>
      <c r="S95" s="176">
        <f t="shared" si="50"/>
        <v>2037</v>
      </c>
      <c r="T95" s="176">
        <f t="shared" si="50"/>
        <v>2038</v>
      </c>
      <c r="U95" s="176">
        <f t="shared" si="50"/>
        <v>2039</v>
      </c>
      <c r="V95" s="176">
        <f t="shared" si="50"/>
        <v>2040</v>
      </c>
      <c r="W95" s="176">
        <f t="shared" si="50"/>
        <v>2041</v>
      </c>
      <c r="X95" s="176">
        <f t="shared" si="50"/>
        <v>2042</v>
      </c>
      <c r="Y95" s="176">
        <f t="shared" si="50"/>
        <v>2043</v>
      </c>
      <c r="Z95" s="176">
        <f t="shared" si="50"/>
        <v>2044</v>
      </c>
      <c r="AA95" s="176">
        <f t="shared" si="50"/>
        <v>2045</v>
      </c>
      <c r="AB95" s="176">
        <f t="shared" si="50"/>
        <v>2046</v>
      </c>
      <c r="AC95" s="176">
        <f t="shared" si="50"/>
        <v>2047</v>
      </c>
      <c r="AD95" s="176">
        <f t="shared" si="50"/>
        <v>2048</v>
      </c>
      <c r="AE95" s="176">
        <f t="shared" si="50"/>
        <v>2049</v>
      </c>
      <c r="AF95" s="176">
        <f t="shared" si="50"/>
        <v>2050</v>
      </c>
      <c r="AG95" s="176">
        <f t="shared" si="50"/>
        <v>2051</v>
      </c>
      <c r="AH95" s="176">
        <f t="shared" si="50"/>
        <v>2052</v>
      </c>
      <c r="AI95" s="176">
        <f t="shared" si="50"/>
        <v>2053</v>
      </c>
      <c r="AJ95" s="176">
        <f t="shared" si="50"/>
        <v>2054</v>
      </c>
      <c r="AK95" s="176">
        <f t="shared" si="50"/>
        <v>2055</v>
      </c>
      <c r="AL95" s="176">
        <f t="shared" si="50"/>
        <v>2056</v>
      </c>
      <c r="AM95" s="176">
        <f t="shared" si="50"/>
        <v>2057</v>
      </c>
      <c r="AN95" s="176">
        <f t="shared" si="50"/>
        <v>2058</v>
      </c>
      <c r="AO95" s="176">
        <f t="shared" si="50"/>
        <v>2059</v>
      </c>
      <c r="AP95" s="176">
        <f t="shared" si="50"/>
        <v>2060</v>
      </c>
      <c r="AQ95" s="176">
        <f t="shared" si="50"/>
        <v>2061</v>
      </c>
      <c r="AR95" s="176">
        <f t="shared" si="50"/>
        <v>2062</v>
      </c>
      <c r="AS95" s="176">
        <f t="shared" si="50"/>
        <v>2063</v>
      </c>
      <c r="AT95" s="176">
        <f t="shared" si="50"/>
        <v>2064</v>
      </c>
      <c r="AU95" s="176">
        <f t="shared" si="50"/>
        <v>2065</v>
      </c>
      <c r="AV95" s="176">
        <f t="shared" si="50"/>
        <v>2066</v>
      </c>
      <c r="AW95" s="176">
        <f t="shared" si="50"/>
        <v>2067</v>
      </c>
      <c r="AX95" s="176">
        <f t="shared" si="50"/>
        <v>2068</v>
      </c>
      <c r="AY95" s="176">
        <f t="shared" si="50"/>
        <v>2069</v>
      </c>
      <c r="AZ95" s="176">
        <f t="shared" si="50"/>
        <v>2070</v>
      </c>
      <c r="BA95" s="176">
        <f t="shared" si="50"/>
        <v>2071</v>
      </c>
      <c r="BB95" s="176">
        <f t="shared" si="50"/>
        <v>2072</v>
      </c>
      <c r="BC95" s="176">
        <f t="shared" si="50"/>
        <v>2073</v>
      </c>
      <c r="BD95" s="176">
        <f t="shared" si="50"/>
        <v>2074</v>
      </c>
      <c r="BE95" s="176">
        <f t="shared" si="50"/>
        <v>2075</v>
      </c>
      <c r="BF95" s="176">
        <f t="shared" si="50"/>
        <v>2076</v>
      </c>
      <c r="BG95" s="176">
        <f t="shared" si="50"/>
        <v>2077</v>
      </c>
      <c r="BH95" s="176">
        <f t="shared" si="50"/>
        <v>2078</v>
      </c>
      <c r="BI95" s="176">
        <f t="shared" si="50"/>
        <v>2079</v>
      </c>
      <c r="BJ95" s="176">
        <f t="shared" si="50"/>
        <v>2080</v>
      </c>
      <c r="BK95" s="176">
        <f t="shared" si="50"/>
        <v>2081</v>
      </c>
      <c r="BL95" s="176">
        <f t="shared" si="50"/>
        <v>2082</v>
      </c>
      <c r="BM95" s="176">
        <f t="shared" si="50"/>
        <v>2083</v>
      </c>
      <c r="BN95" s="176">
        <f t="shared" si="50"/>
        <v>2084</v>
      </c>
    </row>
    <row r="96" spans="1:66" x14ac:dyDescent="0.35">
      <c r="C96" s="1"/>
      <c r="E96" t="s">
        <v>216</v>
      </c>
      <c r="G96" s="185">
        <f>SUM(Financiering!G40:G41)</f>
        <v>39500000</v>
      </c>
      <c r="H96" s="185">
        <f>SUM(Financiering!H40:H41)</f>
        <v>35724000</v>
      </c>
      <c r="I96" s="185">
        <f>SUM(Financiering!I40:I41)</f>
        <v>34687611.114126146</v>
      </c>
      <c r="J96" s="185">
        <f>SUM(Financiering!J40:J41)</f>
        <v>33621582.092125967</v>
      </c>
      <c r="K96" s="185">
        <f>SUM(Financiering!K40:K41)</f>
        <v>32556320.213932075</v>
      </c>
      <c r="L96" s="185">
        <f>SUM(Financiering!L40:L41)</f>
        <v>31490951.859578647</v>
      </c>
      <c r="M96" s="185">
        <f>SUM(Financiering!M40:M41)</f>
        <v>30363498.512713581</v>
      </c>
      <c r="N96" s="185">
        <f>SUM(Financiering!N40:N41)</f>
        <v>29051683.693671297</v>
      </c>
      <c r="O96" s="185">
        <f>SUM(Financiering!O40:O41)</f>
        <v>27682854.158445854</v>
      </c>
      <c r="P96" s="185">
        <f>SUM(Financiering!P40:P41)</f>
        <v>26316292.168970224</v>
      </c>
      <c r="Q96" s="185">
        <f>SUM(Financiering!Q40:Q41)</f>
        <v>24948442.119633652</v>
      </c>
      <c r="R96" s="185">
        <f>SUM(Financiering!R40:R41)</f>
        <v>24100810</v>
      </c>
      <c r="S96" s="185">
        <f>SUM(Financiering!S40:S41)</f>
        <v>22700765</v>
      </c>
      <c r="T96" s="185">
        <f>SUM(Financiering!T40:T41)</f>
        <v>21300720</v>
      </c>
      <c r="U96" s="185">
        <f>SUM(Financiering!U40:U41)</f>
        <v>19900675</v>
      </c>
      <c r="V96" s="185">
        <f>SUM(Financiering!V40:V41)</f>
        <v>23633963.333333336</v>
      </c>
      <c r="W96" s="185">
        <f>SUM(Financiering!W40:W41)</f>
        <v>21172251.666666668</v>
      </c>
      <c r="X96" s="185">
        <f>SUM(Financiering!X40:X41)</f>
        <v>18710540</v>
      </c>
      <c r="Y96" s="185">
        <f>SUM(Financiering!Y40:Y41)</f>
        <v>16248828.333333336</v>
      </c>
      <c r="Z96" s="185">
        <f>SUM(Financiering!Z40:Z41)</f>
        <v>13787116.666666668</v>
      </c>
      <c r="AA96" s="185">
        <f>SUM(Financiering!AA40:AA41)</f>
        <v>11325405.000000002</v>
      </c>
      <c r="AB96" s="185">
        <f>SUM(Financiering!AB40:AB41)</f>
        <v>10263693.333333336</v>
      </c>
      <c r="AC96" s="185">
        <f>SUM(Financiering!AC40:AC41)</f>
        <v>9201981.6666666679</v>
      </c>
      <c r="AD96" s="185">
        <f>SUM(Financiering!AD40:AD41)</f>
        <v>8140270.0000000009</v>
      </c>
      <c r="AE96" s="185">
        <f>SUM(Financiering!AE40:AE41)</f>
        <v>7078558.333333334</v>
      </c>
      <c r="AF96" s="185">
        <f>SUM(Financiering!AF40:AF41)</f>
        <v>6016846.6666666679</v>
      </c>
      <c r="AG96" s="185">
        <f>SUM(Financiering!AG40:AG41)</f>
        <v>4955135.0000000019</v>
      </c>
      <c r="AH96" s="185">
        <f>SUM(Financiering!AH40:AH41)</f>
        <v>3893423.3333333349</v>
      </c>
      <c r="AI96" s="185">
        <f>SUM(Financiering!AI40:AI41)</f>
        <v>2831711.6666666684</v>
      </c>
      <c r="AJ96" s="185">
        <f>SUM(Financiering!AJ40:AJ41)</f>
        <v>1770000.0000000016</v>
      </c>
      <c r="AK96" s="185">
        <f>SUM(Financiering!AK40:AK41)</f>
        <v>1475000.0000000016</v>
      </c>
      <c r="AL96" s="185">
        <f>SUM(Financiering!AL40:AL41)</f>
        <v>1180000.0000000016</v>
      </c>
      <c r="AM96" s="185">
        <f>SUM(Financiering!AM40:AM41)</f>
        <v>885000.00000000163</v>
      </c>
      <c r="AN96" s="185">
        <f>SUM(Financiering!AN40:AN41)</f>
        <v>590000.00000000163</v>
      </c>
      <c r="AO96" s="185">
        <f>SUM(Financiering!AO40:AO41)</f>
        <v>295000.00000000163</v>
      </c>
      <c r="AP96" s="185">
        <f>SUM(Financiering!AP40:AP41)</f>
        <v>1.6298145055770874E-9</v>
      </c>
      <c r="AQ96" s="185">
        <f>SUM(Financiering!AQ40:AQ41)</f>
        <v>1.6298145055770874E-9</v>
      </c>
      <c r="AR96" s="185">
        <f>SUM(Financiering!AR40:AR41)</f>
        <v>1.6298145055770874E-9</v>
      </c>
      <c r="AS96" s="185">
        <f>SUM(Financiering!AS40:AS41)</f>
        <v>1.6298145055770874E-9</v>
      </c>
      <c r="AT96" s="185">
        <f>SUM(Financiering!AT40:AT41)</f>
        <v>1.6298145055770874E-9</v>
      </c>
      <c r="AU96" s="185">
        <f>SUM(Financiering!AU40:AU41)</f>
        <v>1.6298145055770874E-9</v>
      </c>
      <c r="AV96" s="185">
        <f>SUM(Financiering!AV40:AV41)</f>
        <v>1.6298145055770874E-9</v>
      </c>
      <c r="AW96" s="185">
        <f>SUM(Financiering!AW40:AW41)</f>
        <v>1.6298145055770874E-9</v>
      </c>
      <c r="AX96" s="185">
        <f>SUM(Financiering!AX40:AX41)</f>
        <v>1.6298145055770874E-9</v>
      </c>
      <c r="AY96" s="185">
        <f>SUM(Financiering!AY40:AY41)</f>
        <v>1.6298145055770874E-9</v>
      </c>
      <c r="AZ96" s="185">
        <f>SUM(Financiering!AZ40:AZ41)</f>
        <v>1.6298145055770874E-9</v>
      </c>
      <c r="BA96" s="185">
        <f>SUM(Financiering!BA40:BA41)</f>
        <v>1.6298145055770874E-9</v>
      </c>
      <c r="BB96" s="185">
        <f>SUM(Financiering!BB40:BB41)</f>
        <v>1.6298145055770874E-9</v>
      </c>
      <c r="BC96" s="185">
        <f>SUM(Financiering!BC40:BC41)</f>
        <v>1.6298145055770874E-9</v>
      </c>
      <c r="BD96" s="185">
        <f>SUM(Financiering!BD40:BD41)</f>
        <v>1.6298145055770874E-9</v>
      </c>
      <c r="BE96" s="185">
        <f>SUM(Financiering!BE40:BE41)</f>
        <v>1.6298145055770874E-9</v>
      </c>
      <c r="BF96" s="185">
        <f>SUM(Financiering!BF40:BF41)</f>
        <v>1.6298145055770874E-9</v>
      </c>
      <c r="BG96" s="185">
        <f>SUM(Financiering!BG40:BG41)</f>
        <v>1.6298145055770874E-9</v>
      </c>
      <c r="BH96" s="185">
        <f>SUM(Financiering!BH40:BH41)</f>
        <v>1.6298145055770874E-9</v>
      </c>
      <c r="BI96" s="185">
        <f>SUM(Financiering!BI40:BI41)</f>
        <v>1.6298145055770874E-9</v>
      </c>
      <c r="BJ96" s="185">
        <f>SUM(Financiering!BJ40:BJ41)</f>
        <v>1.6298145055770874E-9</v>
      </c>
      <c r="BK96" s="185">
        <f>SUM(Financiering!BK40:BK41)</f>
        <v>1.6298145055770874E-9</v>
      </c>
      <c r="BL96" s="185">
        <f>SUM(Financiering!BL40:BL41)</f>
        <v>1.6298145055770874E-9</v>
      </c>
      <c r="BM96" s="185">
        <f>SUM(Financiering!BM40:BM41)</f>
        <v>1.6298145055770874E-9</v>
      </c>
      <c r="BN96" s="185">
        <f>SUM(Financiering!BN40:BN41)</f>
        <v>1.6298145055770874E-9</v>
      </c>
    </row>
    <row r="97" spans="1:66" x14ac:dyDescent="0.35">
      <c r="E97" t="s">
        <v>217</v>
      </c>
      <c r="G97" s="185">
        <f>G96*Financiering!G60</f>
        <v>810000</v>
      </c>
      <c r="H97" s="185">
        <f>H96*Financiering!H60</f>
        <v>756388.88587385206</v>
      </c>
      <c r="I97" s="185">
        <f>I96*Financiering!I60</f>
        <v>732417.90787403018</v>
      </c>
      <c r="J97" s="185">
        <f>J96*Financiering!J60</f>
        <v>707679.78606792726</v>
      </c>
      <c r="K97" s="185">
        <f>K96*Financiering!K60</f>
        <v>683048.14042135456</v>
      </c>
      <c r="L97" s="185">
        <f>L96*Financiering!L60</f>
        <v>658501.48728642007</v>
      </c>
      <c r="M97" s="185">
        <f>M96*Financiering!M60</f>
        <v>632316.30632870295</v>
      </c>
      <c r="N97" s="185">
        <f>N96*Financiering!N60</f>
        <v>601145.84155414545</v>
      </c>
      <c r="O97" s="185">
        <f>O96*Financiering!O60</f>
        <v>568607.83102977637</v>
      </c>
      <c r="P97" s="185">
        <f>P96*Financiering!P60</f>
        <v>536367.88036634773</v>
      </c>
      <c r="Q97" s="185">
        <f>Q96*Financiering!Q60</f>
        <v>504339.01515024895</v>
      </c>
      <c r="R97" s="185">
        <f>R96*Financiering!R60</f>
        <v>486483.64660480822</v>
      </c>
      <c r="S97" s="185">
        <f>S96*Financiering!S60</f>
        <v>454015.49402346672</v>
      </c>
      <c r="T97" s="185">
        <f>T96*Financiering!T60</f>
        <v>421866.44619244244</v>
      </c>
      <c r="U97" s="185">
        <f>U96*Financiering!U60</f>
        <v>390061.36839459883</v>
      </c>
      <c r="V97" s="185">
        <f>V96*Financiering!V60</f>
        <v>502595.84392472927</v>
      </c>
      <c r="W97" s="185">
        <f>W96*Financiering!W60</f>
        <v>420088.38365939946</v>
      </c>
      <c r="X97" s="185">
        <f>X96*Financiering!X60</f>
        <v>376222.88504657528</v>
      </c>
      <c r="Y97" s="185">
        <f>Y96*Financiering!Y60</f>
        <v>331550.22708364186</v>
      </c>
      <c r="Z97" s="185">
        <f>Z96*Financiering!Z60</f>
        <v>285920.89587026002</v>
      </c>
      <c r="AA97" s="185">
        <f>AA96*Financiering!AA60</f>
        <v>239146.02053578905</v>
      </c>
      <c r="AB97" s="185">
        <f>AB96*Financiering!AB60</f>
        <v>221148.91774225741</v>
      </c>
      <c r="AC97" s="185">
        <f>AC96*Financiering!AC60</f>
        <v>202837.85930713615</v>
      </c>
      <c r="AD97" s="185">
        <f>AD96*Financiering!AD60</f>
        <v>184135.61562430649</v>
      </c>
      <c r="AE97" s="185">
        <f>AE96*Financiering!AE60</f>
        <v>164937.36442222726</v>
      </c>
      <c r="AF97" s="185">
        <f>AF96*Financiering!AF60</f>
        <v>145097.1592055794</v>
      </c>
      <c r="AG97" s="185">
        <f>AG96*Financiering!AG60</f>
        <v>124405.56861379022</v>
      </c>
      <c r="AH97" s="185">
        <f>AH96*Financiering!AH60</f>
        <v>102550.94569384321</v>
      </c>
      <c r="AI97" s="185">
        <f>AI96*Financiering!AI60</f>
        <v>79048.402153030445</v>
      </c>
      <c r="AJ97" s="185">
        <f>AJ96*Financiering!AJ60</f>
        <v>53100.000000000036</v>
      </c>
      <c r="AK97" s="185">
        <f>AK96*Financiering!AK60</f>
        <v>44250.000000000036</v>
      </c>
      <c r="AL97" s="185">
        <f>AL96*Financiering!AL60</f>
        <v>35400.000000000036</v>
      </c>
      <c r="AM97" s="185">
        <f>AM96*Financiering!AM60</f>
        <v>26550.00000000004</v>
      </c>
      <c r="AN97" s="185">
        <f>AN96*Financiering!AN60</f>
        <v>17700.000000000044</v>
      </c>
      <c r="AO97" s="185">
        <f>AO96*Financiering!AO60</f>
        <v>8850.0000000000473</v>
      </c>
      <c r="AP97" s="185">
        <f>AP96*Financiering!AP60</f>
        <v>4.8894435167312607E-11</v>
      </c>
      <c r="AQ97" s="185">
        <f>AQ96*Financiering!AQ60</f>
        <v>4.8894435167312607E-11</v>
      </c>
      <c r="AR97" s="185">
        <f>AR96*Financiering!AR60</f>
        <v>4.8894435167312607E-11</v>
      </c>
      <c r="AS97" s="185">
        <f>AS96*Financiering!AS60</f>
        <v>4.8894435167312607E-11</v>
      </c>
      <c r="AT97" s="185">
        <f>AT96*Financiering!AT60</f>
        <v>4.8894435167312607E-11</v>
      </c>
      <c r="AU97" s="185">
        <f>AU96*Financiering!AU60</f>
        <v>4.8894435167312607E-11</v>
      </c>
      <c r="AV97" s="185">
        <f>AV96*Financiering!AV60</f>
        <v>4.8894435167312607E-11</v>
      </c>
      <c r="AW97" s="185">
        <f>AW96*Financiering!AW60</f>
        <v>4.8894435167312607E-11</v>
      </c>
      <c r="AX97" s="185">
        <f>AX96*Financiering!AX60</f>
        <v>4.8894435167312607E-11</v>
      </c>
      <c r="AY97" s="185">
        <f>AY96*Financiering!AY60</f>
        <v>4.8894435167312607E-11</v>
      </c>
      <c r="AZ97" s="185">
        <f>AZ96*Financiering!AZ60</f>
        <v>4.8894435167312607E-11</v>
      </c>
      <c r="BA97" s="185">
        <f>BA96*Financiering!BA60</f>
        <v>4.8894435167312607E-11</v>
      </c>
      <c r="BB97" s="185">
        <f>BB96*Financiering!BB60</f>
        <v>4.8894435167312607E-11</v>
      </c>
      <c r="BC97" s="185">
        <f>BC96*Financiering!BC60</f>
        <v>4.8894435167312607E-11</v>
      </c>
      <c r="BD97" s="185">
        <f>BD96*Financiering!BD60</f>
        <v>4.8894435167312607E-11</v>
      </c>
      <c r="BE97" s="185">
        <f>BE96*Financiering!BE60</f>
        <v>4.8894435167312607E-11</v>
      </c>
      <c r="BF97" s="185">
        <f>BF96*Financiering!BF60</f>
        <v>4.8894435167312607E-11</v>
      </c>
      <c r="BG97" s="185">
        <f>BG96*Financiering!BG60</f>
        <v>4.8894435167312607E-11</v>
      </c>
      <c r="BH97" s="185">
        <f>BH96*Financiering!BH60</f>
        <v>4.8894435167312607E-11</v>
      </c>
      <c r="BI97" s="185">
        <f>BI96*Financiering!BI60</f>
        <v>4.8894435167312607E-11</v>
      </c>
      <c r="BJ97" s="185">
        <f>BJ96*Financiering!BJ60</f>
        <v>4.8894435167312607E-11</v>
      </c>
      <c r="BK97" s="185">
        <f>BK96*Financiering!BK60</f>
        <v>4.8894435167312607E-11</v>
      </c>
      <c r="BL97" s="185">
        <f>BL96*Financiering!BL60</f>
        <v>4.8894435167312607E-11</v>
      </c>
      <c r="BM97" s="185">
        <f>BM96*Financiering!BM60</f>
        <v>4.8894435167312607E-11</v>
      </c>
      <c r="BN97" s="185">
        <f>BN96*Financiering!BN60</f>
        <v>4.8894435167312607E-11</v>
      </c>
    </row>
    <row r="98" spans="1:66" x14ac:dyDescent="0.35">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row>
    <row r="99" spans="1:66" x14ac:dyDescent="0.35">
      <c r="E99" s="1" t="s">
        <v>214</v>
      </c>
      <c r="G99" s="28">
        <f>G44+G66+G97</f>
        <v>2686000</v>
      </c>
      <c r="H99" s="28">
        <f t="shared" ref="H99:AL99" si="51">H44+H66+H97</f>
        <v>2632388.8858738523</v>
      </c>
      <c r="I99" s="28">
        <f t="shared" si="51"/>
        <v>2608417.9078740301</v>
      </c>
      <c r="J99" s="28">
        <f t="shared" si="51"/>
        <v>2583679.7860679273</v>
      </c>
      <c r="K99" s="28">
        <f t="shared" si="51"/>
        <v>2559048.1404213547</v>
      </c>
      <c r="L99" s="28">
        <f t="shared" si="51"/>
        <v>2534501.4872864201</v>
      </c>
      <c r="M99" s="28">
        <f t="shared" si="51"/>
        <v>2508316.3063287027</v>
      </c>
      <c r="N99" s="28">
        <f t="shared" si="51"/>
        <v>2477145.8415541453</v>
      </c>
      <c r="O99" s="28">
        <f t="shared" si="51"/>
        <v>2444607.8310297765</v>
      </c>
      <c r="P99" s="28">
        <f t="shared" si="51"/>
        <v>2412412.8803663477</v>
      </c>
      <c r="Q99" s="28">
        <f t="shared" si="51"/>
        <v>2380384.015150249</v>
      </c>
      <c r="R99" s="28">
        <f t="shared" si="51"/>
        <v>2362528.646604808</v>
      </c>
      <c r="S99" s="28">
        <f t="shared" si="51"/>
        <v>2330060.4940234665</v>
      </c>
      <c r="T99" s="28">
        <f t="shared" si="51"/>
        <v>2297911.4461924424</v>
      </c>
      <c r="U99" s="28">
        <f t="shared" si="51"/>
        <v>2266106.3683945988</v>
      </c>
      <c r="V99" s="28">
        <f t="shared" si="51"/>
        <v>2673640.8439247292</v>
      </c>
      <c r="W99" s="28">
        <f t="shared" si="51"/>
        <v>2591133.3836593996</v>
      </c>
      <c r="X99" s="28">
        <f t="shared" si="51"/>
        <v>2547267.8850465752</v>
      </c>
      <c r="Y99" s="28">
        <f t="shared" si="51"/>
        <v>2502595.227083642</v>
      </c>
      <c r="Z99" s="28">
        <f t="shared" si="51"/>
        <v>2456965.89587026</v>
      </c>
      <c r="AA99" s="28">
        <f t="shared" si="51"/>
        <v>1010191.0205357891</v>
      </c>
      <c r="AB99" s="28">
        <f t="shared" si="51"/>
        <v>992193.91774225747</v>
      </c>
      <c r="AC99" s="28">
        <f t="shared" si="51"/>
        <v>973882.85930713615</v>
      </c>
      <c r="AD99" s="28">
        <f t="shared" si="51"/>
        <v>955180.61562430649</v>
      </c>
      <c r="AE99" s="28">
        <f t="shared" si="51"/>
        <v>935982.36442222726</v>
      </c>
      <c r="AF99" s="28">
        <f t="shared" si="51"/>
        <v>916142.15920557943</v>
      </c>
      <c r="AG99" s="28">
        <f t="shared" si="51"/>
        <v>895450.56861379021</v>
      </c>
      <c r="AH99" s="28">
        <f t="shared" si="51"/>
        <v>873595.94569384318</v>
      </c>
      <c r="AI99" s="28">
        <f t="shared" si="51"/>
        <v>850093.4021530305</v>
      </c>
      <c r="AJ99" s="28">
        <f t="shared" si="51"/>
        <v>824100</v>
      </c>
      <c r="AK99" s="28">
        <f t="shared" si="51"/>
        <v>815250</v>
      </c>
      <c r="AL99" s="28">
        <f t="shared" si="51"/>
        <v>806400</v>
      </c>
      <c r="AM99" s="28">
        <f t="shared" ref="AM99:BN99" si="52">AM44+AM66+AM97</f>
        <v>797550</v>
      </c>
      <c r="AN99" s="28">
        <f t="shared" si="52"/>
        <v>788700</v>
      </c>
      <c r="AO99" s="28">
        <f t="shared" si="52"/>
        <v>779850</v>
      </c>
      <c r="AP99" s="28">
        <f t="shared" si="52"/>
        <v>476000.00000000006</v>
      </c>
      <c r="AQ99" s="28">
        <f t="shared" si="52"/>
        <v>476000.00000000006</v>
      </c>
      <c r="AR99" s="28">
        <f t="shared" si="52"/>
        <v>476000.00000000006</v>
      </c>
      <c r="AS99" s="28">
        <f t="shared" si="52"/>
        <v>476000.00000000006</v>
      </c>
      <c r="AT99" s="28">
        <f t="shared" si="52"/>
        <v>476000.00000000006</v>
      </c>
      <c r="AU99" s="28">
        <f t="shared" si="52"/>
        <v>476000.00000000006</v>
      </c>
      <c r="AV99" s="28">
        <f t="shared" si="52"/>
        <v>476000.00000000006</v>
      </c>
      <c r="AW99" s="28">
        <f t="shared" si="52"/>
        <v>476000.00000000006</v>
      </c>
      <c r="AX99" s="28">
        <f t="shared" si="52"/>
        <v>476000.00000000006</v>
      </c>
      <c r="AY99" s="28">
        <f t="shared" si="52"/>
        <v>476000.00000000006</v>
      </c>
      <c r="AZ99" s="28">
        <f t="shared" si="52"/>
        <v>476000.00000000006</v>
      </c>
      <c r="BA99" s="28">
        <f t="shared" si="52"/>
        <v>476000.00000000006</v>
      </c>
      <c r="BB99" s="28">
        <f t="shared" si="52"/>
        <v>476000.00000000006</v>
      </c>
      <c r="BC99" s="28">
        <f t="shared" si="52"/>
        <v>476000.00000000006</v>
      </c>
      <c r="BD99" s="28">
        <f t="shared" si="52"/>
        <v>476000.00000000006</v>
      </c>
      <c r="BE99" s="28">
        <f t="shared" si="52"/>
        <v>476000.00000000006</v>
      </c>
      <c r="BF99" s="28">
        <f t="shared" si="52"/>
        <v>476000.00000000006</v>
      </c>
      <c r="BG99" s="28">
        <f t="shared" si="52"/>
        <v>476000.00000000006</v>
      </c>
      <c r="BH99" s="28">
        <f t="shared" si="52"/>
        <v>476000.00000000006</v>
      </c>
      <c r="BI99" s="28">
        <f t="shared" si="52"/>
        <v>476000.00000000006</v>
      </c>
      <c r="BJ99" s="28">
        <f t="shared" si="52"/>
        <v>476000.00000000006</v>
      </c>
      <c r="BK99" s="28">
        <f t="shared" si="52"/>
        <v>476000.00000000006</v>
      </c>
      <c r="BL99" s="28">
        <f t="shared" si="52"/>
        <v>476000.00000000006</v>
      </c>
      <c r="BM99" s="28">
        <f t="shared" si="52"/>
        <v>476000.00000000006</v>
      </c>
      <c r="BN99" s="28">
        <f t="shared" si="52"/>
        <v>476000.00000000006</v>
      </c>
    </row>
    <row r="100" spans="1:66" x14ac:dyDescent="0.35">
      <c r="C100" s="1"/>
      <c r="H100" s="9"/>
      <c r="I100" s="9"/>
      <c r="J100" s="9"/>
      <c r="K100" s="9"/>
      <c r="L100" s="9"/>
      <c r="M100" s="9"/>
      <c r="N100" s="9"/>
      <c r="O100" s="9"/>
      <c r="P100" s="9"/>
    </row>
    <row r="101" spans="1:66" s="97" customFormat="1" x14ac:dyDescent="0.35">
      <c r="A101" s="99" t="s">
        <v>230</v>
      </c>
    </row>
    <row r="103" spans="1:66" x14ac:dyDescent="0.35">
      <c r="C103" s="1" t="s">
        <v>219</v>
      </c>
    </row>
    <row r="105" spans="1:66" x14ac:dyDescent="0.35">
      <c r="E105" t="s">
        <v>220</v>
      </c>
      <c r="G105" s="96">
        <v>10</v>
      </c>
      <c r="H105" t="s">
        <v>221</v>
      </c>
    </row>
    <row r="106" spans="1:66" x14ac:dyDescent="0.35">
      <c r="E106" t="s">
        <v>222</v>
      </c>
      <c r="G106" s="96">
        <v>40</v>
      </c>
      <c r="H106" t="s">
        <v>223</v>
      </c>
      <c r="K106" t="s">
        <v>293</v>
      </c>
    </row>
    <row r="108" spans="1:66" x14ac:dyDescent="0.35">
      <c r="E108" t="s">
        <v>224</v>
      </c>
      <c r="G108" s="62">
        <f t="shared" ref="G108:AL108" si="53">IF(G7&lt;=$G$105,$G$106,0)</f>
        <v>40</v>
      </c>
      <c r="H108" s="62">
        <f t="shared" si="53"/>
        <v>40</v>
      </c>
      <c r="I108" s="62">
        <f t="shared" si="53"/>
        <v>40</v>
      </c>
      <c r="J108" s="62">
        <f t="shared" si="53"/>
        <v>40</v>
      </c>
      <c r="K108" s="62">
        <f t="shared" si="53"/>
        <v>40</v>
      </c>
      <c r="L108" s="62">
        <f t="shared" si="53"/>
        <v>40</v>
      </c>
      <c r="M108" s="62">
        <f t="shared" si="53"/>
        <v>40</v>
      </c>
      <c r="N108" s="62">
        <f t="shared" si="53"/>
        <v>40</v>
      </c>
      <c r="O108" s="62">
        <f t="shared" si="53"/>
        <v>40</v>
      </c>
      <c r="P108" s="62">
        <f t="shared" si="53"/>
        <v>40</v>
      </c>
      <c r="Q108" s="62">
        <f t="shared" si="53"/>
        <v>0</v>
      </c>
      <c r="R108" s="62">
        <f t="shared" si="53"/>
        <v>0</v>
      </c>
      <c r="S108" s="62">
        <f t="shared" si="53"/>
        <v>0</v>
      </c>
      <c r="T108" s="62">
        <f t="shared" si="53"/>
        <v>0</v>
      </c>
      <c r="U108" s="62">
        <f t="shared" si="53"/>
        <v>0</v>
      </c>
      <c r="V108" s="62">
        <f t="shared" si="53"/>
        <v>0</v>
      </c>
      <c r="W108" s="62">
        <f t="shared" si="53"/>
        <v>0</v>
      </c>
      <c r="X108" s="62">
        <f t="shared" si="53"/>
        <v>0</v>
      </c>
      <c r="Y108" s="62">
        <f t="shared" si="53"/>
        <v>0</v>
      </c>
      <c r="Z108" s="62">
        <f t="shared" si="53"/>
        <v>0</v>
      </c>
      <c r="AA108" s="62">
        <f t="shared" si="53"/>
        <v>0</v>
      </c>
      <c r="AB108" s="62">
        <f t="shared" si="53"/>
        <v>0</v>
      </c>
      <c r="AC108" s="62">
        <f t="shared" si="53"/>
        <v>0</v>
      </c>
      <c r="AD108" s="62">
        <f t="shared" si="53"/>
        <v>0</v>
      </c>
      <c r="AE108" s="62">
        <f t="shared" si="53"/>
        <v>0</v>
      </c>
      <c r="AF108" s="62">
        <f t="shared" si="53"/>
        <v>0</v>
      </c>
      <c r="AG108" s="62">
        <f t="shared" si="53"/>
        <v>0</v>
      </c>
      <c r="AH108" s="62">
        <f t="shared" si="53"/>
        <v>0</v>
      </c>
      <c r="AI108" s="62">
        <f t="shared" si="53"/>
        <v>0</v>
      </c>
      <c r="AJ108" s="62">
        <f t="shared" si="53"/>
        <v>0</v>
      </c>
      <c r="AK108" s="62">
        <f t="shared" si="53"/>
        <v>0</v>
      </c>
      <c r="AL108" s="62">
        <f t="shared" si="53"/>
        <v>0</v>
      </c>
      <c r="AM108" s="62">
        <f t="shared" ref="AM108:BN108" si="54">IF(AM7&lt;=$G$105,$G$106,0)</f>
        <v>0</v>
      </c>
      <c r="AN108" s="62">
        <f t="shared" si="54"/>
        <v>0</v>
      </c>
      <c r="AO108" s="62">
        <f t="shared" si="54"/>
        <v>0</v>
      </c>
      <c r="AP108" s="62">
        <f t="shared" si="54"/>
        <v>0</v>
      </c>
      <c r="AQ108" s="62">
        <f t="shared" si="54"/>
        <v>0</v>
      </c>
      <c r="AR108" s="62">
        <f t="shared" si="54"/>
        <v>0</v>
      </c>
      <c r="AS108" s="62">
        <f t="shared" si="54"/>
        <v>0</v>
      </c>
      <c r="AT108" s="62">
        <f t="shared" si="54"/>
        <v>0</v>
      </c>
      <c r="AU108" s="62">
        <f t="shared" si="54"/>
        <v>0</v>
      </c>
      <c r="AV108" s="62">
        <f t="shared" si="54"/>
        <v>0</v>
      </c>
      <c r="AW108" s="62">
        <f t="shared" si="54"/>
        <v>0</v>
      </c>
      <c r="AX108" s="62">
        <f t="shared" si="54"/>
        <v>0</v>
      </c>
      <c r="AY108" s="62">
        <f t="shared" si="54"/>
        <v>0</v>
      </c>
      <c r="AZ108" s="62">
        <f t="shared" si="54"/>
        <v>0</v>
      </c>
      <c r="BA108" s="62">
        <f t="shared" si="54"/>
        <v>0</v>
      </c>
      <c r="BB108" s="62">
        <f t="shared" si="54"/>
        <v>0</v>
      </c>
      <c r="BC108" s="62">
        <f t="shared" si="54"/>
        <v>0</v>
      </c>
      <c r="BD108" s="62">
        <f t="shared" si="54"/>
        <v>0</v>
      </c>
      <c r="BE108" s="62">
        <f t="shared" si="54"/>
        <v>0</v>
      </c>
      <c r="BF108" s="62">
        <f t="shared" si="54"/>
        <v>0</v>
      </c>
      <c r="BG108" s="62">
        <f t="shared" si="54"/>
        <v>0</v>
      </c>
      <c r="BH108" s="62">
        <f t="shared" si="54"/>
        <v>0</v>
      </c>
      <c r="BI108" s="62">
        <f t="shared" si="54"/>
        <v>0</v>
      </c>
      <c r="BJ108" s="62">
        <f t="shared" si="54"/>
        <v>0</v>
      </c>
      <c r="BK108" s="62">
        <f t="shared" si="54"/>
        <v>0</v>
      </c>
      <c r="BL108" s="62">
        <f t="shared" si="54"/>
        <v>0</v>
      </c>
      <c r="BM108" s="62">
        <f t="shared" si="54"/>
        <v>0</v>
      </c>
      <c r="BN108" s="62">
        <f t="shared" si="54"/>
        <v>0</v>
      </c>
    </row>
    <row r="109" spans="1:66" x14ac:dyDescent="0.35">
      <c r="E109" t="s">
        <v>225</v>
      </c>
      <c r="G109" s="186">
        <f>IF(G7&lt;=$G$105,MIN(G108*'Invoer warmte'!H100,G99),G99)</f>
        <v>310000</v>
      </c>
      <c r="H109" s="186">
        <f>IF(H7&lt;=$G$105,MIN(H108*'Invoer warmte'!I100,H99),H99)</f>
        <v>620000</v>
      </c>
      <c r="I109" s="186">
        <f>IF(I7&lt;=$G$105,MIN(I108*'Invoer warmte'!J100,I99),I99)</f>
        <v>930000</v>
      </c>
      <c r="J109" s="186">
        <f>IF(J7&lt;=$G$105,MIN(J108*'Invoer warmte'!K100,J99),J99)</f>
        <v>1240000</v>
      </c>
      <c r="K109" s="186">
        <f>IF(K7&lt;=$G$105,MIN(K108*'Invoer warmte'!L100,K99),K99)</f>
        <v>1550000</v>
      </c>
      <c r="L109" s="186">
        <f>IF(L7&lt;=$G$105,MIN(L108*'Invoer warmte'!M100,L99),L99)</f>
        <v>1798000</v>
      </c>
      <c r="M109" s="186">
        <f>IF(M7&lt;=$G$105,MIN(M108*'Invoer warmte'!N100,M99),M99)</f>
        <v>1860000</v>
      </c>
      <c r="N109" s="186">
        <f>IF(N7&lt;=$G$105,MIN(N108*'Invoer warmte'!O100,N99),N99)</f>
        <v>1860000</v>
      </c>
      <c r="O109" s="186">
        <f>IF(O7&lt;=$G$105,MIN(O108*'Invoer warmte'!P100,O99),O99)</f>
        <v>1860000</v>
      </c>
      <c r="P109" s="186">
        <f>IF(P7&lt;=$G$105,MIN(P108*'Invoer warmte'!Q100,P99),P99)</f>
        <v>1860000</v>
      </c>
      <c r="Q109" s="186">
        <f>IF(Q7&lt;=$G$105,MIN(Q108*'Invoer warmte'!R100,Q99),Q99)</f>
        <v>2380384.015150249</v>
      </c>
      <c r="R109" s="186">
        <f>IF(R7&lt;=$G$105,MIN(R108*'Invoer warmte'!S100,R99),R99)</f>
        <v>2362528.646604808</v>
      </c>
      <c r="S109" s="186">
        <f>IF(S7&lt;=$G$105,MIN(S108*'Invoer warmte'!T100,S99),S99)</f>
        <v>2330060.4940234665</v>
      </c>
      <c r="T109" s="186">
        <f>IF(T7&lt;=$G$105,MIN(T108*'Invoer warmte'!U100,T99),T99)</f>
        <v>2297911.4461924424</v>
      </c>
      <c r="U109" s="186">
        <f>IF(U7&lt;=$G$105,MIN(U108*'Invoer warmte'!V100,U99),U99)</f>
        <v>2266106.3683945988</v>
      </c>
      <c r="V109" s="186">
        <f>IF(V7&lt;=$G$105,MIN(V108*'Invoer warmte'!W100,V99),V99)</f>
        <v>2673640.8439247292</v>
      </c>
      <c r="W109" s="186">
        <f>IF(W7&lt;=$G$105,MIN(W108*'Invoer warmte'!X100,W99),W99)</f>
        <v>2591133.3836593996</v>
      </c>
      <c r="X109" s="186">
        <f>IF(X7&lt;=$G$105,MIN(X108*'Invoer warmte'!Y100,X99),X99)</f>
        <v>2547267.8850465752</v>
      </c>
      <c r="Y109" s="186">
        <f>IF(Y7&lt;=$G$105,MIN(Y108*'Invoer warmte'!Z100,Y99),Y99)</f>
        <v>2502595.227083642</v>
      </c>
      <c r="Z109" s="186">
        <f>IF(Z7&lt;=$G$105,MIN(Z108*'Invoer warmte'!AA100,Z99),Z99)</f>
        <v>2456965.89587026</v>
      </c>
      <c r="AA109" s="186">
        <f>IF(AA7&lt;=$G$105,MIN(AA108*'Invoer warmte'!AB100,AA99),AA99)</f>
        <v>1010191.0205357891</v>
      </c>
      <c r="AB109" s="186">
        <f>IF(AB7&lt;=$G$105,MIN(AB108*'Invoer warmte'!AC100,AB99),AB99)</f>
        <v>992193.91774225747</v>
      </c>
      <c r="AC109" s="186">
        <f>IF(AC7&lt;=$G$105,MIN(AC108*'Invoer warmte'!AD100,AC99),AC99)</f>
        <v>973882.85930713615</v>
      </c>
      <c r="AD109" s="186">
        <f>IF(AD7&lt;=$G$105,MIN(AD108*'Invoer warmte'!AE100,AD99),AD99)</f>
        <v>955180.61562430649</v>
      </c>
      <c r="AE109" s="186">
        <f>IF(AE7&lt;=$G$105,MIN(AE108*'Invoer warmte'!AF100,AE99),AE99)</f>
        <v>935982.36442222726</v>
      </c>
      <c r="AF109" s="186">
        <f>IF(AF7&lt;=$G$105,MIN(AF108*'Invoer warmte'!AG100,AF99),AF99)</f>
        <v>916142.15920557943</v>
      </c>
      <c r="AG109" s="186">
        <f>IF(AG7&lt;=$G$105,MIN(AG108*'Invoer warmte'!AH100,AG99),AG99)</f>
        <v>895450.56861379021</v>
      </c>
      <c r="AH109" s="186">
        <f>IF(AH7&lt;=$G$105,MIN(AH108*'Invoer warmte'!AI100,AH99),AH99)</f>
        <v>873595.94569384318</v>
      </c>
      <c r="AI109" s="186">
        <f>IF(AI7&lt;=$G$105,MIN(AI108*'Invoer warmte'!AJ100,AI99),AI99)</f>
        <v>850093.4021530305</v>
      </c>
      <c r="AJ109" s="186">
        <f>IF(AJ7&lt;=$G$105,MIN(AJ108*'Invoer warmte'!AK100,AJ99),AJ99)</f>
        <v>824100</v>
      </c>
      <c r="AK109" s="186">
        <f>IF(AK7&lt;=$G$105,MIN(AK108*'Invoer warmte'!AL100,AK99),AK99)</f>
        <v>815250</v>
      </c>
      <c r="AL109" s="186">
        <f>IF(AL7&lt;=$G$105,MIN(AL108*'Invoer warmte'!AM100,AL99),AL99)</f>
        <v>806400</v>
      </c>
      <c r="AM109" s="186">
        <f>IF(AM7&lt;=$G$105,MIN(AM108*'Invoer warmte'!AN100,AM99),AM99)</f>
        <v>797550</v>
      </c>
      <c r="AN109" s="186">
        <f>IF(AN7&lt;=$G$105,MIN(AN108*'Invoer warmte'!AO100,AN99),AN99)</f>
        <v>788700</v>
      </c>
      <c r="AO109" s="186">
        <f>IF(AO7&lt;=$G$105,MIN(AO108*'Invoer warmte'!AP100,AO99),AO99)</f>
        <v>779850</v>
      </c>
      <c r="AP109" s="186">
        <f>IF(AP7&lt;=$G$105,MIN(AP108*'Invoer warmte'!AQ100,AP99),AP99)</f>
        <v>476000.00000000006</v>
      </c>
      <c r="AQ109" s="186">
        <f>IF(AQ7&lt;=$G$105,MIN(AQ108*'Invoer warmte'!AR100,AQ99),AQ99)</f>
        <v>476000.00000000006</v>
      </c>
      <c r="AR109" s="186">
        <f>IF(AR7&lt;=$G$105,MIN(AR108*'Invoer warmte'!AS100,AR99),AR99)</f>
        <v>476000.00000000006</v>
      </c>
      <c r="AS109" s="186">
        <f>IF(AS7&lt;=$G$105,MIN(AS108*'Invoer warmte'!AT100,AS99),AS99)</f>
        <v>476000.00000000006</v>
      </c>
      <c r="AT109" s="186">
        <f>IF(AT7&lt;=$G$105,MIN(AT108*'Invoer warmte'!AU100,AT99),AT99)</f>
        <v>476000.00000000006</v>
      </c>
      <c r="AU109" s="186">
        <f>IF(AU7&lt;=$G$105,MIN(AU108*'Invoer warmte'!AV100,AU99),AU99)</f>
        <v>476000.00000000006</v>
      </c>
      <c r="AV109" s="186">
        <f>IF(AV7&lt;=$G$105,MIN(AV108*'Invoer warmte'!AW100,AV99),AV99)</f>
        <v>476000.00000000006</v>
      </c>
      <c r="AW109" s="186">
        <f>IF(AW7&lt;=$G$105,MIN(AW108*'Invoer warmte'!AX100,AW99),AW99)</f>
        <v>476000.00000000006</v>
      </c>
      <c r="AX109" s="186">
        <f>IF(AX7&lt;=$G$105,MIN(AX108*'Invoer warmte'!AY100,AX99),AX99)</f>
        <v>476000.00000000006</v>
      </c>
      <c r="AY109" s="186">
        <f>IF(AY7&lt;=$G$105,MIN(AY108*'Invoer warmte'!AZ100,AY99),AY99)</f>
        <v>476000.00000000006</v>
      </c>
      <c r="AZ109" s="186">
        <f>IF(AZ7&lt;=$G$105,MIN(AZ108*'Invoer warmte'!BA100,AZ99),AZ99)</f>
        <v>476000.00000000006</v>
      </c>
      <c r="BA109" s="186">
        <f>IF(BA7&lt;=$G$105,MIN(BA108*'Invoer warmte'!BB100,BA99),BA99)</f>
        <v>476000.00000000006</v>
      </c>
      <c r="BB109" s="186">
        <f>IF(BB7&lt;=$G$105,MIN(BB108*'Invoer warmte'!BC100,BB99),BB99)</f>
        <v>476000.00000000006</v>
      </c>
      <c r="BC109" s="186">
        <f>IF(BC7&lt;=$G$105,MIN(BC108*'Invoer warmte'!BD100,BC99),BC99)</f>
        <v>476000.00000000006</v>
      </c>
      <c r="BD109" s="186">
        <f>IF(BD7&lt;=$G$105,MIN(BD108*'Invoer warmte'!BE100,BD99),BD99)</f>
        <v>476000.00000000006</v>
      </c>
      <c r="BE109" s="186">
        <f>IF(BE7&lt;=$G$105,MIN(BE108*'Invoer warmte'!BF100,BE99),BE99)</f>
        <v>476000.00000000006</v>
      </c>
      <c r="BF109" s="186">
        <f>IF(BF7&lt;=$G$105,MIN(BF108*'Invoer warmte'!BG100,BF99),BF99)</f>
        <v>476000.00000000006</v>
      </c>
      <c r="BG109" s="186">
        <f>IF(BG7&lt;=$G$105,MIN(BG108*'Invoer warmte'!BH100,BG99),BG99)</f>
        <v>476000.00000000006</v>
      </c>
      <c r="BH109" s="186">
        <f>IF(BH7&lt;=$G$105,MIN(BH108*'Invoer warmte'!BI100,BH99),BH99)</f>
        <v>476000.00000000006</v>
      </c>
      <c r="BI109" s="186">
        <f>IF(BI7&lt;=$G$105,MIN(BI108*'Invoer warmte'!BJ100,BI99),BI99)</f>
        <v>476000.00000000006</v>
      </c>
      <c r="BJ109" s="186">
        <f>IF(BJ7&lt;=$G$105,MIN(BJ108*'Invoer warmte'!BK100,BJ99),BJ99)</f>
        <v>476000.00000000006</v>
      </c>
      <c r="BK109" s="186">
        <f>IF(BK7&lt;=$G$105,MIN(BK108*'Invoer warmte'!BL100,BK99),BK99)</f>
        <v>476000.00000000006</v>
      </c>
      <c r="BL109" s="186">
        <f>IF(BL7&lt;=$G$105,MIN(BL108*'Invoer warmte'!BM100,BL99),BL99)</f>
        <v>476000.00000000006</v>
      </c>
      <c r="BM109" s="186">
        <f>IF(BM7&lt;=$G$105,MIN(BM108*'Invoer warmte'!BN100,BM99),BM99)</f>
        <v>476000.00000000006</v>
      </c>
      <c r="BN109" s="186">
        <f>IF(BN7&lt;=$G$105,MIN(BN108*'Invoer warmte'!BO100,BN99),BN99)</f>
        <v>476000.00000000006</v>
      </c>
    </row>
    <row r="110" spans="1:66" x14ac:dyDescent="0.35">
      <c r="E110" t="s">
        <v>226</v>
      </c>
      <c r="G110" s="79">
        <f>G99-G109</f>
        <v>2376000</v>
      </c>
      <c r="H110" s="79">
        <f>H99-H109</f>
        <v>2012388.8858738523</v>
      </c>
      <c r="I110" s="79">
        <f t="shared" ref="I110:AL110" si="55">I99-I109</f>
        <v>1678417.9078740301</v>
      </c>
      <c r="J110" s="79">
        <f t="shared" si="55"/>
        <v>1343679.7860679273</v>
      </c>
      <c r="K110" s="79">
        <f t="shared" si="55"/>
        <v>1009048.1404213547</v>
      </c>
      <c r="L110" s="79">
        <f t="shared" si="55"/>
        <v>736501.48728642007</v>
      </c>
      <c r="M110" s="79">
        <f t="shared" si="55"/>
        <v>648316.30632870272</v>
      </c>
      <c r="N110" s="79">
        <f t="shared" si="55"/>
        <v>617145.84155414533</v>
      </c>
      <c r="O110" s="79">
        <f t="shared" si="55"/>
        <v>584607.83102977648</v>
      </c>
      <c r="P110" s="79">
        <f t="shared" si="55"/>
        <v>552412.88036634773</v>
      </c>
      <c r="Q110" s="79">
        <f t="shared" si="55"/>
        <v>0</v>
      </c>
      <c r="R110" s="79">
        <f t="shared" si="55"/>
        <v>0</v>
      </c>
      <c r="S110" s="79">
        <f t="shared" si="55"/>
        <v>0</v>
      </c>
      <c r="T110" s="79">
        <f t="shared" si="55"/>
        <v>0</v>
      </c>
      <c r="U110" s="79">
        <f t="shared" si="55"/>
        <v>0</v>
      </c>
      <c r="V110" s="79">
        <f t="shared" si="55"/>
        <v>0</v>
      </c>
      <c r="W110" s="79">
        <f t="shared" si="55"/>
        <v>0</v>
      </c>
      <c r="X110" s="79">
        <f t="shared" si="55"/>
        <v>0</v>
      </c>
      <c r="Y110" s="79">
        <f t="shared" si="55"/>
        <v>0</v>
      </c>
      <c r="Z110" s="79">
        <f t="shared" si="55"/>
        <v>0</v>
      </c>
      <c r="AA110" s="79">
        <f t="shared" si="55"/>
        <v>0</v>
      </c>
      <c r="AB110" s="79">
        <f t="shared" si="55"/>
        <v>0</v>
      </c>
      <c r="AC110" s="79">
        <f t="shared" si="55"/>
        <v>0</v>
      </c>
      <c r="AD110" s="79">
        <f t="shared" si="55"/>
        <v>0</v>
      </c>
      <c r="AE110" s="79">
        <f t="shared" si="55"/>
        <v>0</v>
      </c>
      <c r="AF110" s="79">
        <f t="shared" si="55"/>
        <v>0</v>
      </c>
      <c r="AG110" s="79">
        <f t="shared" si="55"/>
        <v>0</v>
      </c>
      <c r="AH110" s="79">
        <f t="shared" si="55"/>
        <v>0</v>
      </c>
      <c r="AI110" s="79">
        <f t="shared" si="55"/>
        <v>0</v>
      </c>
      <c r="AJ110" s="79">
        <f t="shared" si="55"/>
        <v>0</v>
      </c>
      <c r="AK110" s="79">
        <f t="shared" si="55"/>
        <v>0</v>
      </c>
      <c r="AL110" s="79">
        <f t="shared" si="55"/>
        <v>0</v>
      </c>
      <c r="AM110" s="79">
        <f t="shared" ref="AM110:BN110" si="56">AM99-AM109</f>
        <v>0</v>
      </c>
      <c r="AN110" s="79">
        <f t="shared" si="56"/>
        <v>0</v>
      </c>
      <c r="AO110" s="79">
        <f t="shared" si="56"/>
        <v>0</v>
      </c>
      <c r="AP110" s="79">
        <f t="shared" si="56"/>
        <v>0</v>
      </c>
      <c r="AQ110" s="79">
        <f t="shared" si="56"/>
        <v>0</v>
      </c>
      <c r="AR110" s="79">
        <f t="shared" si="56"/>
        <v>0</v>
      </c>
      <c r="AS110" s="79">
        <f t="shared" si="56"/>
        <v>0</v>
      </c>
      <c r="AT110" s="79">
        <f t="shared" si="56"/>
        <v>0</v>
      </c>
      <c r="AU110" s="79">
        <f t="shared" si="56"/>
        <v>0</v>
      </c>
      <c r="AV110" s="79">
        <f t="shared" si="56"/>
        <v>0</v>
      </c>
      <c r="AW110" s="79">
        <f t="shared" si="56"/>
        <v>0</v>
      </c>
      <c r="AX110" s="79">
        <f t="shared" si="56"/>
        <v>0</v>
      </c>
      <c r="AY110" s="79">
        <f t="shared" si="56"/>
        <v>0</v>
      </c>
      <c r="AZ110" s="79">
        <f t="shared" si="56"/>
        <v>0</v>
      </c>
      <c r="BA110" s="79">
        <f t="shared" si="56"/>
        <v>0</v>
      </c>
      <c r="BB110" s="79">
        <f t="shared" si="56"/>
        <v>0</v>
      </c>
      <c r="BC110" s="79">
        <f t="shared" si="56"/>
        <v>0</v>
      </c>
      <c r="BD110" s="79">
        <f t="shared" si="56"/>
        <v>0</v>
      </c>
      <c r="BE110" s="79">
        <f t="shared" si="56"/>
        <v>0</v>
      </c>
      <c r="BF110" s="79">
        <f t="shared" si="56"/>
        <v>0</v>
      </c>
      <c r="BG110" s="79">
        <f t="shared" si="56"/>
        <v>0</v>
      </c>
      <c r="BH110" s="79">
        <f t="shared" si="56"/>
        <v>0</v>
      </c>
      <c r="BI110" s="79">
        <f t="shared" si="56"/>
        <v>0</v>
      </c>
      <c r="BJ110" s="79">
        <f t="shared" si="56"/>
        <v>0</v>
      </c>
      <c r="BK110" s="79">
        <f t="shared" si="56"/>
        <v>0</v>
      </c>
      <c r="BL110" s="79">
        <f t="shared" si="56"/>
        <v>0</v>
      </c>
      <c r="BM110" s="79">
        <f t="shared" si="56"/>
        <v>0</v>
      </c>
      <c r="BN110" s="79">
        <f t="shared" si="56"/>
        <v>0</v>
      </c>
    </row>
    <row r="111" spans="1:66" x14ac:dyDescent="0.35">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row>
    <row r="112" spans="1:66" x14ac:dyDescent="0.35">
      <c r="E112" t="s">
        <v>227</v>
      </c>
      <c r="G112" s="79">
        <f>SUM(G110:BN110)</f>
        <v>11558519.066802558</v>
      </c>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row>
    <row r="113" spans="1:66" x14ac:dyDescent="0.35">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row>
    <row r="114" spans="1:66" s="97" customFormat="1" x14ac:dyDescent="0.35">
      <c r="A114" s="99" t="s">
        <v>218</v>
      </c>
    </row>
    <row r="115" spans="1:66" x14ac:dyDescent="0.35">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row>
    <row r="116" spans="1:66" x14ac:dyDescent="0.35">
      <c r="C116" s="1" t="s">
        <v>228</v>
      </c>
      <c r="G116" s="28">
        <f t="shared" ref="G116:L116" si="57">G99-G110</f>
        <v>310000</v>
      </c>
      <c r="H116" s="28">
        <f t="shared" si="57"/>
        <v>620000</v>
      </c>
      <c r="I116" s="28">
        <f t="shared" si="57"/>
        <v>930000</v>
      </c>
      <c r="J116" s="28">
        <f t="shared" si="57"/>
        <v>1240000</v>
      </c>
      <c r="K116" s="28">
        <f t="shared" si="57"/>
        <v>1550000</v>
      </c>
      <c r="L116" s="28">
        <f t="shared" si="57"/>
        <v>1798000</v>
      </c>
      <c r="M116" s="28">
        <f t="shared" ref="M116:AL116" si="58">M99-M110</f>
        <v>1860000</v>
      </c>
      <c r="N116" s="28">
        <f t="shared" si="58"/>
        <v>1860000</v>
      </c>
      <c r="O116" s="28">
        <f t="shared" si="58"/>
        <v>1860000</v>
      </c>
      <c r="P116" s="28">
        <f t="shared" si="58"/>
        <v>1860000</v>
      </c>
      <c r="Q116" s="28">
        <f t="shared" si="58"/>
        <v>2380384.015150249</v>
      </c>
      <c r="R116" s="28">
        <f t="shared" si="58"/>
        <v>2362528.646604808</v>
      </c>
      <c r="S116" s="28">
        <f t="shared" si="58"/>
        <v>2330060.4940234665</v>
      </c>
      <c r="T116" s="28">
        <f t="shared" si="58"/>
        <v>2297911.4461924424</v>
      </c>
      <c r="U116" s="28">
        <f t="shared" si="58"/>
        <v>2266106.3683945988</v>
      </c>
      <c r="V116" s="28">
        <f t="shared" si="58"/>
        <v>2673640.8439247292</v>
      </c>
      <c r="W116" s="28">
        <f t="shared" si="58"/>
        <v>2591133.3836593996</v>
      </c>
      <c r="X116" s="28">
        <f t="shared" si="58"/>
        <v>2547267.8850465752</v>
      </c>
      <c r="Y116" s="28">
        <f t="shared" si="58"/>
        <v>2502595.227083642</v>
      </c>
      <c r="Z116" s="28">
        <f t="shared" si="58"/>
        <v>2456965.89587026</v>
      </c>
      <c r="AA116" s="28">
        <f t="shared" si="58"/>
        <v>1010191.0205357891</v>
      </c>
      <c r="AB116" s="28">
        <f t="shared" si="58"/>
        <v>992193.91774225747</v>
      </c>
      <c r="AC116" s="28">
        <f t="shared" si="58"/>
        <v>973882.85930713615</v>
      </c>
      <c r="AD116" s="28">
        <f t="shared" si="58"/>
        <v>955180.61562430649</v>
      </c>
      <c r="AE116" s="28">
        <f t="shared" si="58"/>
        <v>935982.36442222726</v>
      </c>
      <c r="AF116" s="28">
        <f t="shared" si="58"/>
        <v>916142.15920557943</v>
      </c>
      <c r="AG116" s="28">
        <f t="shared" si="58"/>
        <v>895450.56861379021</v>
      </c>
      <c r="AH116" s="28">
        <f t="shared" si="58"/>
        <v>873595.94569384318</v>
      </c>
      <c r="AI116" s="28">
        <f t="shared" si="58"/>
        <v>850093.4021530305</v>
      </c>
      <c r="AJ116" s="28">
        <f t="shared" si="58"/>
        <v>824100</v>
      </c>
      <c r="AK116" s="28">
        <f t="shared" si="58"/>
        <v>815250</v>
      </c>
      <c r="AL116" s="28">
        <f t="shared" si="58"/>
        <v>806400</v>
      </c>
      <c r="AM116" s="28">
        <f t="shared" ref="AM116:BN116" si="59">AM99-AM110</f>
        <v>797550</v>
      </c>
      <c r="AN116" s="28">
        <f t="shared" si="59"/>
        <v>788700</v>
      </c>
      <c r="AO116" s="28">
        <f t="shared" si="59"/>
        <v>779850</v>
      </c>
      <c r="AP116" s="28">
        <f t="shared" si="59"/>
        <v>476000.00000000006</v>
      </c>
      <c r="AQ116" s="28">
        <f t="shared" si="59"/>
        <v>476000.00000000006</v>
      </c>
      <c r="AR116" s="28">
        <f t="shared" si="59"/>
        <v>476000.00000000006</v>
      </c>
      <c r="AS116" s="28">
        <f t="shared" si="59"/>
        <v>476000.00000000006</v>
      </c>
      <c r="AT116" s="28">
        <f t="shared" si="59"/>
        <v>476000.00000000006</v>
      </c>
      <c r="AU116" s="28">
        <f t="shared" si="59"/>
        <v>476000.00000000006</v>
      </c>
      <c r="AV116" s="28">
        <f t="shared" si="59"/>
        <v>476000.00000000006</v>
      </c>
      <c r="AW116" s="28">
        <f t="shared" si="59"/>
        <v>476000.00000000006</v>
      </c>
      <c r="AX116" s="28">
        <f t="shared" si="59"/>
        <v>476000.00000000006</v>
      </c>
      <c r="AY116" s="28">
        <f t="shared" si="59"/>
        <v>476000.00000000006</v>
      </c>
      <c r="AZ116" s="28">
        <f t="shared" si="59"/>
        <v>476000.00000000006</v>
      </c>
      <c r="BA116" s="28">
        <f t="shared" si="59"/>
        <v>476000.00000000006</v>
      </c>
      <c r="BB116" s="28">
        <f t="shared" si="59"/>
        <v>476000.00000000006</v>
      </c>
      <c r="BC116" s="28">
        <f t="shared" si="59"/>
        <v>476000.00000000006</v>
      </c>
      <c r="BD116" s="28">
        <f t="shared" si="59"/>
        <v>476000.00000000006</v>
      </c>
      <c r="BE116" s="28">
        <f t="shared" si="59"/>
        <v>476000.00000000006</v>
      </c>
      <c r="BF116" s="28">
        <f t="shared" si="59"/>
        <v>476000.00000000006</v>
      </c>
      <c r="BG116" s="28">
        <f t="shared" si="59"/>
        <v>476000.00000000006</v>
      </c>
      <c r="BH116" s="28">
        <f t="shared" si="59"/>
        <v>476000.00000000006</v>
      </c>
      <c r="BI116" s="28">
        <f t="shared" si="59"/>
        <v>476000.00000000006</v>
      </c>
      <c r="BJ116" s="28">
        <f t="shared" si="59"/>
        <v>476000.00000000006</v>
      </c>
      <c r="BK116" s="28">
        <f t="shared" si="59"/>
        <v>476000.00000000006</v>
      </c>
      <c r="BL116" s="28">
        <f t="shared" si="59"/>
        <v>476000.00000000006</v>
      </c>
      <c r="BM116" s="28">
        <f t="shared" si="59"/>
        <v>476000.00000000006</v>
      </c>
      <c r="BN116" s="28">
        <f t="shared" si="59"/>
        <v>476000.00000000006</v>
      </c>
    </row>
    <row r="136" spans="2:5" x14ac:dyDescent="0.35">
      <c r="B136" s="15"/>
      <c r="C136" s="17"/>
      <c r="D136" s="17"/>
      <c r="E136" s="17"/>
    </row>
    <row r="137" spans="2:5" x14ac:dyDescent="0.35">
      <c r="B137" s="17"/>
      <c r="C137" s="17"/>
      <c r="D137" s="17"/>
      <c r="E137" s="17"/>
    </row>
    <row r="138" spans="2:5" x14ac:dyDescent="0.35">
      <c r="B138" s="17"/>
      <c r="C138" s="17"/>
      <c r="D138" s="17"/>
      <c r="E138" s="16"/>
    </row>
    <row r="139" spans="2:5" x14ac:dyDescent="0.35">
      <c r="B139" s="17"/>
      <c r="C139" s="17"/>
      <c r="D139" s="17"/>
      <c r="E139" s="17"/>
    </row>
    <row r="140" spans="2:5" x14ac:dyDescent="0.35">
      <c r="B140" s="17"/>
      <c r="C140" s="17"/>
      <c r="D140" s="17"/>
      <c r="E140" s="17"/>
    </row>
    <row r="141" spans="2:5" x14ac:dyDescent="0.35">
      <c r="B141" s="17"/>
      <c r="C141" s="17"/>
      <c r="D141" s="17"/>
      <c r="E141" s="17"/>
    </row>
    <row r="142" spans="2:5" x14ac:dyDescent="0.35">
      <c r="B142" s="17"/>
      <c r="C142" s="17"/>
      <c r="D142" s="17"/>
      <c r="E142" s="17"/>
    </row>
    <row r="143" spans="2:5" x14ac:dyDescent="0.35">
      <c r="B143" s="17"/>
      <c r="C143" s="17"/>
      <c r="D143" s="17"/>
      <c r="E143" s="17"/>
    </row>
    <row r="145" spans="2:5" x14ac:dyDescent="0.35">
      <c r="B145" s="1"/>
    </row>
    <row r="146" spans="2:5" x14ac:dyDescent="0.35">
      <c r="C146" s="5"/>
      <c r="D146" s="2"/>
      <c r="E146" s="2"/>
    </row>
    <row r="147" spans="2:5" x14ac:dyDescent="0.35">
      <c r="C147" s="2"/>
      <c r="D147" s="2"/>
      <c r="E147" s="2"/>
    </row>
    <row r="148" spans="2:5" x14ac:dyDescent="0.35">
      <c r="C148" s="2"/>
      <c r="D148" s="2"/>
      <c r="E148" s="2"/>
    </row>
    <row r="149" spans="2:5" x14ac:dyDescent="0.35">
      <c r="C149" s="2"/>
      <c r="D149" s="2"/>
      <c r="E149" s="2"/>
    </row>
    <row r="150" spans="2:5" x14ac:dyDescent="0.35">
      <c r="C150" s="2"/>
      <c r="D150" s="2"/>
      <c r="E150" s="2"/>
    </row>
    <row r="151" spans="2:5" x14ac:dyDescent="0.35">
      <c r="C151" s="2"/>
      <c r="D151" s="2"/>
      <c r="E151" s="2"/>
    </row>
    <row r="152" spans="2:5" x14ac:dyDescent="0.35">
      <c r="C152" s="2"/>
      <c r="D152" s="2"/>
      <c r="E152" s="2"/>
    </row>
    <row r="153" spans="2:5" x14ac:dyDescent="0.35">
      <c r="C153" s="5"/>
      <c r="D153" s="2"/>
      <c r="E153" s="2"/>
    </row>
    <row r="154" spans="2:5" x14ac:dyDescent="0.35">
      <c r="C154" s="2"/>
      <c r="D154" s="2"/>
      <c r="E154" s="2"/>
    </row>
    <row r="155" spans="2:5" x14ac:dyDescent="0.35">
      <c r="C155" s="2"/>
      <c r="D155" s="2"/>
      <c r="E155" s="2"/>
    </row>
    <row r="156" spans="2:5" x14ac:dyDescent="0.35">
      <c r="C156" s="2"/>
      <c r="D156" s="2"/>
      <c r="E156" s="2"/>
    </row>
    <row r="157" spans="2:5" x14ac:dyDescent="0.35">
      <c r="C157" s="2"/>
      <c r="D157" s="2"/>
      <c r="E157" s="2"/>
    </row>
    <row r="158" spans="2:5" x14ac:dyDescent="0.35">
      <c r="C158" s="2"/>
      <c r="D158" s="2"/>
      <c r="E158" s="2"/>
    </row>
    <row r="159" spans="2:5" x14ac:dyDescent="0.35">
      <c r="C159" s="2"/>
      <c r="D159" s="2"/>
      <c r="E159" s="2"/>
    </row>
    <row r="160" spans="2:5" x14ac:dyDescent="0.35">
      <c r="C160" s="5"/>
      <c r="D160" s="2"/>
      <c r="E160" s="2"/>
    </row>
    <row r="161" spans="3:5" x14ac:dyDescent="0.35">
      <c r="C161" s="2"/>
      <c r="D161" s="2"/>
      <c r="E161" s="2"/>
    </row>
    <row r="162" spans="3:5" x14ac:dyDescent="0.35">
      <c r="C162" s="2"/>
      <c r="D162" s="2"/>
      <c r="E162" s="2"/>
    </row>
    <row r="163" spans="3:5" x14ac:dyDescent="0.35">
      <c r="C163" s="2"/>
      <c r="D163" s="2"/>
      <c r="E163" s="2"/>
    </row>
    <row r="164" spans="3:5" x14ac:dyDescent="0.35">
      <c r="C164" s="2"/>
      <c r="D164" s="2"/>
      <c r="E164" s="4"/>
    </row>
    <row r="165" spans="3:5" x14ac:dyDescent="0.35">
      <c r="C165" s="2"/>
      <c r="D165" s="2"/>
      <c r="E165" s="4"/>
    </row>
    <row r="166" spans="3:5" x14ac:dyDescent="0.35">
      <c r="C166" s="2"/>
      <c r="D166" s="2"/>
      <c r="E166" s="4"/>
    </row>
    <row r="167" spans="3:5" x14ac:dyDescent="0.35">
      <c r="C167" s="5"/>
      <c r="D167" s="2"/>
      <c r="E167" s="4"/>
    </row>
    <row r="168" spans="3:5" x14ac:dyDescent="0.35">
      <c r="C168" s="2"/>
      <c r="D168" s="2"/>
      <c r="E168" s="4"/>
    </row>
    <row r="169" spans="3:5" x14ac:dyDescent="0.35">
      <c r="C169" s="2"/>
      <c r="D169" s="2"/>
      <c r="E169" s="4"/>
    </row>
    <row r="170" spans="3:5" x14ac:dyDescent="0.35">
      <c r="C170" s="6"/>
      <c r="D170" s="6"/>
      <c r="E170" s="4"/>
    </row>
    <row r="171" spans="3:5" x14ac:dyDescent="0.35">
      <c r="C171" s="2"/>
      <c r="D171" s="2"/>
      <c r="E171" s="4"/>
    </row>
    <row r="172" spans="3:5" x14ac:dyDescent="0.35">
      <c r="C172" s="2"/>
      <c r="D172" s="2"/>
      <c r="E172" s="4"/>
    </row>
    <row r="173" spans="3:5" x14ac:dyDescent="0.35">
      <c r="C173" s="6"/>
      <c r="D173" s="6"/>
      <c r="E173" s="4"/>
    </row>
    <row r="174" spans="3:5" x14ac:dyDescent="0.35">
      <c r="C174" s="2"/>
      <c r="D174" s="2"/>
      <c r="E174" s="4"/>
    </row>
    <row r="175" spans="3:5" x14ac:dyDescent="0.35">
      <c r="C175" s="2"/>
      <c r="D175" s="2"/>
      <c r="E175" s="4"/>
    </row>
    <row r="176" spans="3:5" x14ac:dyDescent="0.35">
      <c r="C176" s="6"/>
      <c r="D176" s="6"/>
      <c r="E176" s="4"/>
    </row>
    <row r="177" spans="3:5" x14ac:dyDescent="0.35">
      <c r="C177" s="5"/>
      <c r="D177" s="2"/>
      <c r="E177" s="4"/>
    </row>
    <row r="178" spans="3:5" x14ac:dyDescent="0.35">
      <c r="C178" s="2"/>
      <c r="D178" s="2"/>
      <c r="E178" s="4"/>
    </row>
    <row r="179" spans="3:5" x14ac:dyDescent="0.35">
      <c r="C179" s="2"/>
      <c r="D179" s="2"/>
      <c r="E179" s="4"/>
    </row>
    <row r="180" spans="3:5" x14ac:dyDescent="0.35">
      <c r="C180" s="2"/>
      <c r="D180" s="2"/>
      <c r="E180" s="4"/>
    </row>
    <row r="181" spans="3:5" x14ac:dyDescent="0.35">
      <c r="C181" s="2"/>
      <c r="D181" s="2"/>
      <c r="E181" s="4"/>
    </row>
    <row r="182" spans="3:5" x14ac:dyDescent="0.35">
      <c r="C182" s="2"/>
      <c r="D182" s="2"/>
      <c r="E182" s="2"/>
    </row>
    <row r="183" spans="3:5" x14ac:dyDescent="0.35">
      <c r="C183" s="3"/>
      <c r="D183" s="3"/>
      <c r="E183" s="3"/>
    </row>
    <row r="184" spans="3:5" x14ac:dyDescent="0.35">
      <c r="C184" s="5"/>
      <c r="D184" s="2"/>
      <c r="E184" s="2"/>
    </row>
    <row r="185" spans="3:5" x14ac:dyDescent="0.35">
      <c r="C185" s="2"/>
      <c r="D185" s="2"/>
      <c r="E185" s="2"/>
    </row>
    <row r="186" spans="3:5" x14ac:dyDescent="0.35">
      <c r="C186" s="2"/>
      <c r="D186" s="2"/>
      <c r="E186" s="2"/>
    </row>
    <row r="187" spans="3:5" x14ac:dyDescent="0.35">
      <c r="C187" s="2"/>
      <c r="D187" s="2"/>
      <c r="E187" s="2"/>
    </row>
    <row r="188" spans="3:5" x14ac:dyDescent="0.35">
      <c r="C188" s="2"/>
      <c r="D188" s="2"/>
      <c r="E188" s="2"/>
    </row>
    <row r="189" spans="3:5" x14ac:dyDescent="0.35">
      <c r="C189" s="5"/>
      <c r="D189" s="2"/>
      <c r="E189" s="2"/>
    </row>
    <row r="190" spans="3:5" x14ac:dyDescent="0.35">
      <c r="C190" s="2"/>
      <c r="D190" s="2"/>
      <c r="E190" s="2"/>
    </row>
    <row r="191" spans="3:5" x14ac:dyDescent="0.35">
      <c r="C191" s="2"/>
      <c r="D191" s="2"/>
      <c r="E191" s="2"/>
    </row>
    <row r="192" spans="3:5" x14ac:dyDescent="0.35">
      <c r="C192" s="2"/>
      <c r="D192" s="2"/>
      <c r="E192" s="2"/>
    </row>
    <row r="193" spans="3:5" x14ac:dyDescent="0.35">
      <c r="C193" s="2"/>
      <c r="D193" s="2"/>
      <c r="E193" s="2"/>
    </row>
    <row r="194" spans="3:5" x14ac:dyDescent="0.35">
      <c r="C194" s="5"/>
      <c r="D194" s="2"/>
      <c r="E194" s="2"/>
    </row>
    <row r="195" spans="3:5" x14ac:dyDescent="0.35">
      <c r="C195" s="2"/>
      <c r="D195" s="2"/>
      <c r="E195" s="2"/>
    </row>
    <row r="196" spans="3:5" x14ac:dyDescent="0.35">
      <c r="C196" s="2"/>
      <c r="D196" s="2"/>
      <c r="E196" s="2"/>
    </row>
    <row r="197" spans="3:5" x14ac:dyDescent="0.35">
      <c r="C197" s="2"/>
      <c r="D197" s="2"/>
      <c r="E197" s="2"/>
    </row>
    <row r="198" spans="3:5" x14ac:dyDescent="0.35">
      <c r="C198" s="2"/>
      <c r="D198" s="2"/>
      <c r="E198" s="2"/>
    </row>
    <row r="199" spans="3:5" x14ac:dyDescent="0.35">
      <c r="C199" s="5"/>
      <c r="D199" s="2"/>
      <c r="E199" s="2"/>
    </row>
    <row r="200" spans="3:5" x14ac:dyDescent="0.35">
      <c r="C200" s="2"/>
      <c r="D200" s="2"/>
      <c r="E200" s="2"/>
    </row>
    <row r="201" spans="3:5" x14ac:dyDescent="0.35">
      <c r="C201" s="2"/>
      <c r="D201" s="2"/>
      <c r="E201" s="2"/>
    </row>
    <row r="202" spans="3:5" x14ac:dyDescent="0.35">
      <c r="C202" s="6"/>
      <c r="D202" s="6"/>
      <c r="E202" s="6"/>
    </row>
    <row r="203" spans="3:5" x14ac:dyDescent="0.35">
      <c r="C203" s="2"/>
      <c r="D203" s="2"/>
      <c r="E203" s="2"/>
    </row>
    <row r="204" spans="3:5" x14ac:dyDescent="0.35">
      <c r="C204" s="2"/>
      <c r="D204" s="2"/>
      <c r="E204" s="2"/>
    </row>
    <row r="205" spans="3:5" x14ac:dyDescent="0.35">
      <c r="C205" s="2"/>
      <c r="D205" s="2"/>
      <c r="E205" s="2"/>
    </row>
    <row r="206" spans="3:5" x14ac:dyDescent="0.35">
      <c r="C206" s="2"/>
      <c r="D206" s="2"/>
      <c r="E206" s="2"/>
    </row>
    <row r="207" spans="3:5" x14ac:dyDescent="0.35">
      <c r="C207" s="5"/>
      <c r="D207" s="2"/>
      <c r="E207" s="4"/>
    </row>
    <row r="208" spans="3:5" x14ac:dyDescent="0.35">
      <c r="C208" s="2"/>
      <c r="D208" s="2"/>
      <c r="E208" s="4"/>
    </row>
    <row r="210" spans="3:5" x14ac:dyDescent="0.35">
      <c r="C210" s="21"/>
      <c r="D210" s="21"/>
      <c r="E210" s="21"/>
    </row>
    <row r="211" spans="3:5" x14ac:dyDescent="0.35">
      <c r="C211" s="19"/>
      <c r="D211" s="19"/>
      <c r="E211" s="19"/>
    </row>
    <row r="212" spans="3:5" x14ac:dyDescent="0.35">
      <c r="C212" s="19"/>
      <c r="D212" s="19"/>
      <c r="E212" s="19"/>
    </row>
    <row r="213" spans="3:5" x14ac:dyDescent="0.35">
      <c r="C213" s="19"/>
      <c r="D213" s="19"/>
      <c r="E213" s="19"/>
    </row>
    <row r="214" spans="3:5" x14ac:dyDescent="0.35">
      <c r="C214" s="19"/>
      <c r="D214" s="19"/>
      <c r="E214" s="19"/>
    </row>
    <row r="215" spans="3:5" x14ac:dyDescent="0.35">
      <c r="C215" s="19"/>
      <c r="D215" s="19"/>
      <c r="E215" s="19"/>
    </row>
    <row r="216" spans="3:5" x14ac:dyDescent="0.35">
      <c r="C216" s="19"/>
      <c r="D216" s="19"/>
      <c r="E216" s="24"/>
    </row>
    <row r="217" spans="3:5" x14ac:dyDescent="0.35">
      <c r="C217" s="19"/>
      <c r="D217" s="19"/>
      <c r="E217" s="24"/>
    </row>
    <row r="218" spans="3:5" x14ac:dyDescent="0.35">
      <c r="C218" s="19"/>
      <c r="D218" s="19"/>
      <c r="E218" s="19"/>
    </row>
    <row r="219" spans="3:5" x14ac:dyDescent="0.35">
      <c r="C219" s="19"/>
      <c r="D219" s="19"/>
      <c r="E219" s="19"/>
    </row>
    <row r="220" spans="3:5" x14ac:dyDescent="0.35">
      <c r="C220" s="19"/>
      <c r="D220" s="19"/>
      <c r="E220" s="19"/>
    </row>
    <row r="221" spans="3:5" x14ac:dyDescent="0.35">
      <c r="C221" s="19"/>
      <c r="D221" s="19"/>
      <c r="E221" s="24"/>
    </row>
    <row r="222" spans="3:5" x14ac:dyDescent="0.35">
      <c r="C222" s="19"/>
      <c r="D222" s="19"/>
      <c r="E222" s="19"/>
    </row>
    <row r="223" spans="3:5" x14ac:dyDescent="0.35">
      <c r="C223" s="19"/>
      <c r="D223" s="19"/>
      <c r="E223" s="20"/>
    </row>
    <row r="224" spans="3:5" x14ac:dyDescent="0.35">
      <c r="C224" s="19"/>
      <c r="D224" s="19"/>
      <c r="E224" s="19"/>
    </row>
    <row r="225" spans="3:5" x14ac:dyDescent="0.35">
      <c r="C225" s="21"/>
      <c r="D225" s="19"/>
      <c r="E225" s="19"/>
    </row>
    <row r="226" spans="3:5" x14ac:dyDescent="0.35">
      <c r="C226" s="19"/>
      <c r="D226" s="19"/>
      <c r="E226" s="19"/>
    </row>
    <row r="227" spans="3:5" x14ac:dyDescent="0.35">
      <c r="C227" s="19"/>
      <c r="D227" s="19"/>
      <c r="E227" s="19"/>
    </row>
    <row r="228" spans="3:5" x14ac:dyDescent="0.35">
      <c r="C228" s="22"/>
      <c r="D228" s="22"/>
      <c r="E228" s="19"/>
    </row>
    <row r="229" spans="3:5" x14ac:dyDescent="0.35">
      <c r="C229" s="21"/>
      <c r="D229" s="19"/>
      <c r="E229" s="19"/>
    </row>
    <row r="230" spans="3:5" x14ac:dyDescent="0.35">
      <c r="E230" s="19"/>
    </row>
    <row r="231" spans="3:5" x14ac:dyDescent="0.35">
      <c r="E231" s="19"/>
    </row>
    <row r="232" spans="3:5" x14ac:dyDescent="0.35">
      <c r="E232" s="19"/>
    </row>
  </sheetData>
  <phoneticPr fontId="46" type="noConversion"/>
  <conditionalFormatting sqref="G10:BN22 G3:BN6">
    <cfRule type="expression" priority="6">
      <formula>"mod(vlookup($G8;'Invoer en Kosten Net'!$G$125:$K$143;5;false);Rekening!I$5)=0"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4E861-BB6C-41BA-A602-74C317B1F6E5}">
  <sheetPr>
    <tabColor theme="8" tint="0.59999389629810485"/>
  </sheetPr>
  <dimension ref="A2:BS258"/>
  <sheetViews>
    <sheetView tabSelected="1" topLeftCell="A29" zoomScale="71" zoomScaleNormal="40" workbookViewId="0">
      <selection activeCell="G40" sqref="G40"/>
    </sheetView>
  </sheetViews>
  <sheetFormatPr defaultColWidth="0" defaultRowHeight="14.5" x14ac:dyDescent="0.35"/>
  <cols>
    <col min="1" max="2" width="1.54296875" customWidth="1"/>
    <col min="3" max="3" width="2.453125" customWidth="1"/>
    <col min="4" max="4" width="1.54296875" customWidth="1"/>
    <col min="5" max="5" width="26.54296875" customWidth="1"/>
    <col min="6" max="6" width="21.54296875" customWidth="1"/>
    <col min="7" max="7" width="16.81640625" customWidth="1"/>
    <col min="8" max="8" width="16" customWidth="1"/>
    <col min="9" max="9" width="13.81640625" customWidth="1"/>
    <col min="10" max="23" width="13.81640625" bestFit="1" customWidth="1"/>
    <col min="24" max="24" width="13.90625" bestFit="1" customWidth="1"/>
    <col min="25" max="41" width="13.81640625" bestFit="1" customWidth="1"/>
    <col min="42" max="56" width="12.1796875" bestFit="1" customWidth="1"/>
    <col min="57" max="59" width="13.81640625" bestFit="1" customWidth="1"/>
    <col min="60" max="65" width="12.1796875" bestFit="1" customWidth="1"/>
    <col min="66" max="66" width="13.81640625" bestFit="1" customWidth="1"/>
    <col min="67" max="69" width="8.7265625" customWidth="1"/>
    <col min="70" max="71" width="0" hidden="1" customWidth="1"/>
    <col min="72" max="16384" width="8.7265625" hidden="1"/>
  </cols>
  <sheetData>
    <row r="2" spans="1:66" s="125" customFormat="1" ht="38.5" x14ac:dyDescent="0.85">
      <c r="A2" s="93" t="s">
        <v>336</v>
      </c>
    </row>
    <row r="3" spans="1:66" s="81" customFormat="1" x14ac:dyDescent="0.35">
      <c r="A3" s="82"/>
      <c r="B3" s="124" t="s">
        <v>320</v>
      </c>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row>
    <row r="4" spans="1:66" s="97" customFormat="1" x14ac:dyDescent="0.35">
      <c r="A4" s="99" t="s">
        <v>341</v>
      </c>
      <c r="B4" s="99"/>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row>
    <row r="5" spans="1:66" s="81" customFormat="1" x14ac:dyDescent="0.35">
      <c r="A5" s="82"/>
      <c r="B5" s="82"/>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row>
    <row r="6" spans="1:66" ht="38.5" x14ac:dyDescent="0.85">
      <c r="A6" s="46"/>
      <c r="B6" s="46"/>
      <c r="E6" s="17"/>
      <c r="G6" s="190">
        <f>'Invoer warmte'!$G$7</f>
        <v>2025</v>
      </c>
      <c r="H6" s="190">
        <f>G6+1</f>
        <v>2026</v>
      </c>
      <c r="I6" s="190">
        <f t="shared" ref="I6:BN6" si="0">H6+1</f>
        <v>2027</v>
      </c>
      <c r="J6" s="190">
        <f t="shared" si="0"/>
        <v>2028</v>
      </c>
      <c r="K6" s="190">
        <f t="shared" si="0"/>
        <v>2029</v>
      </c>
      <c r="L6" s="190">
        <f t="shared" si="0"/>
        <v>2030</v>
      </c>
      <c r="M6" s="190">
        <f t="shared" si="0"/>
        <v>2031</v>
      </c>
      <c r="N6" s="190">
        <f t="shared" si="0"/>
        <v>2032</v>
      </c>
      <c r="O6" s="190">
        <f t="shared" si="0"/>
        <v>2033</v>
      </c>
      <c r="P6" s="190">
        <f t="shared" si="0"/>
        <v>2034</v>
      </c>
      <c r="Q6" s="190">
        <f t="shared" si="0"/>
        <v>2035</v>
      </c>
      <c r="R6" s="190">
        <f t="shared" si="0"/>
        <v>2036</v>
      </c>
      <c r="S6" s="190">
        <f t="shared" si="0"/>
        <v>2037</v>
      </c>
      <c r="T6" s="190">
        <f t="shared" si="0"/>
        <v>2038</v>
      </c>
      <c r="U6" s="190">
        <f t="shared" si="0"/>
        <v>2039</v>
      </c>
      <c r="V6" s="190">
        <f t="shared" si="0"/>
        <v>2040</v>
      </c>
      <c r="W6" s="190">
        <f t="shared" si="0"/>
        <v>2041</v>
      </c>
      <c r="X6" s="190">
        <f t="shared" si="0"/>
        <v>2042</v>
      </c>
      <c r="Y6" s="190">
        <f t="shared" si="0"/>
        <v>2043</v>
      </c>
      <c r="Z6" s="190">
        <f t="shared" si="0"/>
        <v>2044</v>
      </c>
      <c r="AA6" s="190">
        <f t="shared" si="0"/>
        <v>2045</v>
      </c>
      <c r="AB6" s="190">
        <f t="shared" si="0"/>
        <v>2046</v>
      </c>
      <c r="AC6" s="190">
        <f t="shared" si="0"/>
        <v>2047</v>
      </c>
      <c r="AD6" s="190">
        <f t="shared" si="0"/>
        <v>2048</v>
      </c>
      <c r="AE6" s="190">
        <f t="shared" si="0"/>
        <v>2049</v>
      </c>
      <c r="AF6" s="190">
        <f t="shared" si="0"/>
        <v>2050</v>
      </c>
      <c r="AG6" s="190">
        <f t="shared" si="0"/>
        <v>2051</v>
      </c>
      <c r="AH6" s="190">
        <f t="shared" si="0"/>
        <v>2052</v>
      </c>
      <c r="AI6" s="190">
        <f t="shared" si="0"/>
        <v>2053</v>
      </c>
      <c r="AJ6" s="190">
        <f t="shared" si="0"/>
        <v>2054</v>
      </c>
      <c r="AK6" s="190">
        <f t="shared" si="0"/>
        <v>2055</v>
      </c>
      <c r="AL6" s="190">
        <f t="shared" si="0"/>
        <v>2056</v>
      </c>
      <c r="AM6" s="190">
        <f t="shared" si="0"/>
        <v>2057</v>
      </c>
      <c r="AN6" s="190">
        <f t="shared" si="0"/>
        <v>2058</v>
      </c>
      <c r="AO6" s="190">
        <f t="shared" si="0"/>
        <v>2059</v>
      </c>
      <c r="AP6" s="190">
        <f t="shared" si="0"/>
        <v>2060</v>
      </c>
      <c r="AQ6" s="190">
        <f t="shared" si="0"/>
        <v>2061</v>
      </c>
      <c r="AR6" s="190">
        <f t="shared" si="0"/>
        <v>2062</v>
      </c>
      <c r="AS6" s="190">
        <f t="shared" si="0"/>
        <v>2063</v>
      </c>
      <c r="AT6" s="190">
        <f t="shared" si="0"/>
        <v>2064</v>
      </c>
      <c r="AU6" s="190">
        <f t="shared" si="0"/>
        <v>2065</v>
      </c>
      <c r="AV6" s="190">
        <f t="shared" si="0"/>
        <v>2066</v>
      </c>
      <c r="AW6" s="190">
        <f t="shared" si="0"/>
        <v>2067</v>
      </c>
      <c r="AX6" s="190">
        <f t="shared" si="0"/>
        <v>2068</v>
      </c>
      <c r="AY6" s="190">
        <f t="shared" si="0"/>
        <v>2069</v>
      </c>
      <c r="AZ6" s="190">
        <f t="shared" si="0"/>
        <v>2070</v>
      </c>
      <c r="BA6" s="190">
        <f t="shared" si="0"/>
        <v>2071</v>
      </c>
      <c r="BB6" s="190">
        <f t="shared" si="0"/>
        <v>2072</v>
      </c>
      <c r="BC6" s="190">
        <f t="shared" si="0"/>
        <v>2073</v>
      </c>
      <c r="BD6" s="190">
        <f t="shared" si="0"/>
        <v>2074</v>
      </c>
      <c r="BE6" s="190">
        <f t="shared" si="0"/>
        <v>2075</v>
      </c>
      <c r="BF6" s="190">
        <f t="shared" si="0"/>
        <v>2076</v>
      </c>
      <c r="BG6" s="190">
        <f t="shared" si="0"/>
        <v>2077</v>
      </c>
      <c r="BH6" s="190">
        <f t="shared" si="0"/>
        <v>2078</v>
      </c>
      <c r="BI6" s="190">
        <f t="shared" si="0"/>
        <v>2079</v>
      </c>
      <c r="BJ6" s="190">
        <f t="shared" si="0"/>
        <v>2080</v>
      </c>
      <c r="BK6" s="190">
        <f t="shared" si="0"/>
        <v>2081</v>
      </c>
      <c r="BL6" s="190">
        <f t="shared" si="0"/>
        <v>2082</v>
      </c>
      <c r="BM6" s="190">
        <f t="shared" si="0"/>
        <v>2083</v>
      </c>
      <c r="BN6" s="190">
        <f t="shared" si="0"/>
        <v>2084</v>
      </c>
    </row>
    <row r="7" spans="1:66" x14ac:dyDescent="0.35">
      <c r="A7" s="1"/>
      <c r="B7" s="1"/>
      <c r="E7" t="s">
        <v>3</v>
      </c>
      <c r="F7" t="s">
        <v>231</v>
      </c>
      <c r="G7" s="191">
        <v>13000000</v>
      </c>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row>
    <row r="8" spans="1:66" x14ac:dyDescent="0.35">
      <c r="A8" s="1"/>
      <c r="B8" s="1"/>
      <c r="F8" t="s">
        <v>232</v>
      </c>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row>
    <row r="9" spans="1:66" x14ac:dyDescent="0.35">
      <c r="A9" s="1"/>
      <c r="B9" s="1"/>
      <c r="F9" t="s">
        <v>233</v>
      </c>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row>
    <row r="10" spans="1:66" x14ac:dyDescent="0.35">
      <c r="A10" s="1"/>
      <c r="B10" s="1"/>
      <c r="F10" t="s">
        <v>234</v>
      </c>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row>
    <row r="11" spans="1:66" x14ac:dyDescent="0.35">
      <c r="A11" s="1"/>
      <c r="B11" s="1"/>
      <c r="E11" t="s">
        <v>230</v>
      </c>
      <c r="G11" s="191">
        <v>11500000</v>
      </c>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row>
    <row r="12" spans="1:66" x14ac:dyDescent="0.35">
      <c r="A12" s="1"/>
      <c r="B12" s="1"/>
      <c r="E12" s="15" t="s">
        <v>235</v>
      </c>
      <c r="F12" s="1"/>
      <c r="G12" s="70">
        <f t="shared" ref="G12:AL12" si="1">SUM(G7:G11)</f>
        <v>24500000</v>
      </c>
      <c r="H12" s="70">
        <f t="shared" si="1"/>
        <v>0</v>
      </c>
      <c r="I12" s="70">
        <f t="shared" si="1"/>
        <v>0</v>
      </c>
      <c r="J12" s="70">
        <f t="shared" si="1"/>
        <v>0</v>
      </c>
      <c r="K12" s="70">
        <f t="shared" si="1"/>
        <v>0</v>
      </c>
      <c r="L12" s="70">
        <f t="shared" si="1"/>
        <v>0</v>
      </c>
      <c r="M12" s="70">
        <f t="shared" si="1"/>
        <v>0</v>
      </c>
      <c r="N12" s="70">
        <f t="shared" si="1"/>
        <v>0</v>
      </c>
      <c r="O12" s="70">
        <f t="shared" si="1"/>
        <v>0</v>
      </c>
      <c r="P12" s="70">
        <f t="shared" si="1"/>
        <v>0</v>
      </c>
      <c r="Q12" s="70">
        <f t="shared" si="1"/>
        <v>0</v>
      </c>
      <c r="R12" s="70">
        <f t="shared" si="1"/>
        <v>0</v>
      </c>
      <c r="S12" s="70">
        <f t="shared" si="1"/>
        <v>0</v>
      </c>
      <c r="T12" s="70">
        <f t="shared" si="1"/>
        <v>0</v>
      </c>
      <c r="U12" s="70">
        <f t="shared" si="1"/>
        <v>0</v>
      </c>
      <c r="V12" s="70">
        <f t="shared" si="1"/>
        <v>0</v>
      </c>
      <c r="W12" s="70">
        <f t="shared" si="1"/>
        <v>0</v>
      </c>
      <c r="X12" s="70">
        <f t="shared" si="1"/>
        <v>0</v>
      </c>
      <c r="Y12" s="70">
        <f t="shared" si="1"/>
        <v>0</v>
      </c>
      <c r="Z12" s="70">
        <f t="shared" si="1"/>
        <v>0</v>
      </c>
      <c r="AA12" s="70">
        <f t="shared" si="1"/>
        <v>0</v>
      </c>
      <c r="AB12" s="70">
        <f t="shared" si="1"/>
        <v>0</v>
      </c>
      <c r="AC12" s="70">
        <f t="shared" si="1"/>
        <v>0</v>
      </c>
      <c r="AD12" s="70">
        <f t="shared" si="1"/>
        <v>0</v>
      </c>
      <c r="AE12" s="70">
        <f t="shared" si="1"/>
        <v>0</v>
      </c>
      <c r="AF12" s="70">
        <f t="shared" si="1"/>
        <v>0</v>
      </c>
      <c r="AG12" s="70">
        <f t="shared" si="1"/>
        <v>0</v>
      </c>
      <c r="AH12" s="70">
        <f t="shared" si="1"/>
        <v>0</v>
      </c>
      <c r="AI12" s="70">
        <f t="shared" si="1"/>
        <v>0</v>
      </c>
      <c r="AJ12" s="70">
        <f t="shared" si="1"/>
        <v>0</v>
      </c>
      <c r="AK12" s="70">
        <f t="shared" si="1"/>
        <v>0</v>
      </c>
      <c r="AL12" s="70">
        <f t="shared" si="1"/>
        <v>0</v>
      </c>
      <c r="AM12" s="70">
        <f t="shared" ref="AM12:BN12" si="2">SUM(AM7:AM11)</f>
        <v>0</v>
      </c>
      <c r="AN12" s="71">
        <f t="shared" si="2"/>
        <v>0</v>
      </c>
      <c r="AO12" s="70">
        <f t="shared" si="2"/>
        <v>0</v>
      </c>
      <c r="AP12" s="70">
        <f t="shared" si="2"/>
        <v>0</v>
      </c>
      <c r="AQ12" s="70">
        <f t="shared" si="2"/>
        <v>0</v>
      </c>
      <c r="AR12" s="70">
        <f t="shared" si="2"/>
        <v>0</v>
      </c>
      <c r="AS12" s="70">
        <f t="shared" si="2"/>
        <v>0</v>
      </c>
      <c r="AT12" s="70">
        <f t="shared" si="2"/>
        <v>0</v>
      </c>
      <c r="AU12" s="70">
        <f t="shared" si="2"/>
        <v>0</v>
      </c>
      <c r="AV12" s="70">
        <f t="shared" si="2"/>
        <v>0</v>
      </c>
      <c r="AW12" s="70">
        <f t="shared" si="2"/>
        <v>0</v>
      </c>
      <c r="AX12" s="70">
        <f t="shared" si="2"/>
        <v>0</v>
      </c>
      <c r="AY12" s="70">
        <f t="shared" si="2"/>
        <v>0</v>
      </c>
      <c r="AZ12" s="70">
        <f t="shared" si="2"/>
        <v>0</v>
      </c>
      <c r="BA12" s="70">
        <f t="shared" si="2"/>
        <v>0</v>
      </c>
      <c r="BB12" s="70">
        <f t="shared" si="2"/>
        <v>0</v>
      </c>
      <c r="BC12" s="70">
        <f t="shared" si="2"/>
        <v>0</v>
      </c>
      <c r="BD12" s="70">
        <f t="shared" si="2"/>
        <v>0</v>
      </c>
      <c r="BE12" s="70">
        <f t="shared" si="2"/>
        <v>0</v>
      </c>
      <c r="BF12" s="70">
        <f t="shared" si="2"/>
        <v>0</v>
      </c>
      <c r="BG12" s="70">
        <f t="shared" si="2"/>
        <v>0</v>
      </c>
      <c r="BH12" s="70">
        <f t="shared" si="2"/>
        <v>0</v>
      </c>
      <c r="BI12" s="70">
        <f t="shared" si="2"/>
        <v>0</v>
      </c>
      <c r="BJ12" s="70">
        <f t="shared" si="2"/>
        <v>0</v>
      </c>
      <c r="BK12" s="70">
        <f t="shared" si="2"/>
        <v>0</v>
      </c>
      <c r="BL12" s="70">
        <f t="shared" si="2"/>
        <v>0</v>
      </c>
      <c r="BM12" s="70">
        <f t="shared" si="2"/>
        <v>0</v>
      </c>
      <c r="BN12" s="70">
        <f t="shared" si="2"/>
        <v>0</v>
      </c>
    </row>
    <row r="13" spans="1:66" s="81" customFormat="1" x14ac:dyDescent="0.35">
      <c r="A13" s="82"/>
      <c r="B13" s="82"/>
      <c r="E13" s="187"/>
      <c r="F13" s="82"/>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9"/>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row>
    <row r="14" spans="1:66" x14ac:dyDescent="0.35">
      <c r="E14" s="14" t="s">
        <v>236</v>
      </c>
      <c r="F14" t="s">
        <v>237</v>
      </c>
      <c r="G14" s="191">
        <v>1000000</v>
      </c>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row>
    <row r="15" spans="1:66" x14ac:dyDescent="0.35">
      <c r="D15" s="14"/>
      <c r="E15" s="17"/>
      <c r="F15" t="s">
        <v>238</v>
      </c>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row>
    <row r="16" spans="1:66" x14ac:dyDescent="0.35">
      <c r="E16" s="17"/>
      <c r="F16" t="s">
        <v>239</v>
      </c>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row>
    <row r="17" spans="1:66" ht="22" x14ac:dyDescent="0.35">
      <c r="A17" s="53"/>
      <c r="B17" s="53"/>
      <c r="E17" s="17"/>
      <c r="F17" t="s">
        <v>240</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row>
    <row r="18" spans="1:66" x14ac:dyDescent="0.35">
      <c r="C18" s="17"/>
      <c r="D18" s="17"/>
      <c r="E18" s="17"/>
      <c r="F18" t="s">
        <v>241</v>
      </c>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row>
    <row r="19" spans="1:66" x14ac:dyDescent="0.35">
      <c r="C19" s="17"/>
      <c r="D19" s="17"/>
      <c r="E19" s="15" t="s">
        <v>242</v>
      </c>
      <c r="F19" s="1"/>
      <c r="G19" s="70">
        <f>SUM(G14:G18)</f>
        <v>1000000</v>
      </c>
      <c r="H19" s="70">
        <f t="shared" ref="H19:BN19" si="3">SUM(H14:H18)</f>
        <v>0</v>
      </c>
      <c r="I19" s="70">
        <f t="shared" si="3"/>
        <v>0</v>
      </c>
      <c r="J19" s="70">
        <f t="shared" si="3"/>
        <v>0</v>
      </c>
      <c r="K19" s="70">
        <f t="shared" si="3"/>
        <v>0</v>
      </c>
      <c r="L19" s="70">
        <f t="shared" si="3"/>
        <v>0</v>
      </c>
      <c r="M19" s="70">
        <f t="shared" si="3"/>
        <v>0</v>
      </c>
      <c r="N19" s="70">
        <f t="shared" si="3"/>
        <v>0</v>
      </c>
      <c r="O19" s="70">
        <f t="shared" si="3"/>
        <v>0</v>
      </c>
      <c r="P19" s="70">
        <f t="shared" si="3"/>
        <v>0</v>
      </c>
      <c r="Q19" s="70">
        <f t="shared" si="3"/>
        <v>0</v>
      </c>
      <c r="R19" s="70">
        <f t="shared" si="3"/>
        <v>0</v>
      </c>
      <c r="S19" s="70">
        <f t="shared" si="3"/>
        <v>0</v>
      </c>
      <c r="T19" s="70">
        <f t="shared" si="3"/>
        <v>0</v>
      </c>
      <c r="U19" s="70">
        <f t="shared" si="3"/>
        <v>0</v>
      </c>
      <c r="V19" s="70">
        <f t="shared" si="3"/>
        <v>0</v>
      </c>
      <c r="W19" s="70">
        <f t="shared" si="3"/>
        <v>0</v>
      </c>
      <c r="X19" s="70">
        <f t="shared" si="3"/>
        <v>0</v>
      </c>
      <c r="Y19" s="70">
        <f t="shared" si="3"/>
        <v>0</v>
      </c>
      <c r="Z19" s="70">
        <f t="shared" si="3"/>
        <v>0</v>
      </c>
      <c r="AA19" s="70">
        <f t="shared" si="3"/>
        <v>0</v>
      </c>
      <c r="AB19" s="70">
        <f t="shared" si="3"/>
        <v>0</v>
      </c>
      <c r="AC19" s="70">
        <f t="shared" si="3"/>
        <v>0</v>
      </c>
      <c r="AD19" s="70">
        <f t="shared" si="3"/>
        <v>0</v>
      </c>
      <c r="AE19" s="70">
        <f t="shared" si="3"/>
        <v>0</v>
      </c>
      <c r="AF19" s="70">
        <f t="shared" si="3"/>
        <v>0</v>
      </c>
      <c r="AG19" s="70">
        <f t="shared" si="3"/>
        <v>0</v>
      </c>
      <c r="AH19" s="70">
        <f t="shared" si="3"/>
        <v>0</v>
      </c>
      <c r="AI19" s="70">
        <f t="shared" si="3"/>
        <v>0</v>
      </c>
      <c r="AJ19" s="70">
        <f t="shared" si="3"/>
        <v>0</v>
      </c>
      <c r="AK19" s="70">
        <f t="shared" si="3"/>
        <v>0</v>
      </c>
      <c r="AL19" s="70">
        <f t="shared" si="3"/>
        <v>0</v>
      </c>
      <c r="AM19" s="70">
        <f t="shared" si="3"/>
        <v>0</v>
      </c>
      <c r="AN19" s="71">
        <f t="shared" si="3"/>
        <v>0</v>
      </c>
      <c r="AO19" s="70">
        <f t="shared" si="3"/>
        <v>0</v>
      </c>
      <c r="AP19" s="70">
        <f t="shared" si="3"/>
        <v>0</v>
      </c>
      <c r="AQ19" s="70">
        <f t="shared" si="3"/>
        <v>0</v>
      </c>
      <c r="AR19" s="70">
        <f t="shared" si="3"/>
        <v>0</v>
      </c>
      <c r="AS19" s="70">
        <f t="shared" si="3"/>
        <v>0</v>
      </c>
      <c r="AT19" s="70">
        <f t="shared" si="3"/>
        <v>0</v>
      </c>
      <c r="AU19" s="70">
        <f t="shared" si="3"/>
        <v>0</v>
      </c>
      <c r="AV19" s="70">
        <f t="shared" si="3"/>
        <v>0</v>
      </c>
      <c r="AW19" s="70">
        <f t="shared" si="3"/>
        <v>0</v>
      </c>
      <c r="AX19" s="70">
        <f t="shared" si="3"/>
        <v>0</v>
      </c>
      <c r="AY19" s="70">
        <f t="shared" si="3"/>
        <v>0</v>
      </c>
      <c r="AZ19" s="70">
        <f t="shared" si="3"/>
        <v>0</v>
      </c>
      <c r="BA19" s="70">
        <f t="shared" si="3"/>
        <v>0</v>
      </c>
      <c r="BB19" s="70">
        <f t="shared" si="3"/>
        <v>0</v>
      </c>
      <c r="BC19" s="70">
        <f t="shared" si="3"/>
        <v>0</v>
      </c>
      <c r="BD19" s="70">
        <f t="shared" si="3"/>
        <v>0</v>
      </c>
      <c r="BE19" s="70">
        <f t="shared" si="3"/>
        <v>0</v>
      </c>
      <c r="BF19" s="70">
        <f t="shared" si="3"/>
        <v>0</v>
      </c>
      <c r="BG19" s="70">
        <f t="shared" si="3"/>
        <v>0</v>
      </c>
      <c r="BH19" s="70">
        <f t="shared" si="3"/>
        <v>0</v>
      </c>
      <c r="BI19" s="70">
        <f t="shared" si="3"/>
        <v>0</v>
      </c>
      <c r="BJ19" s="70">
        <f t="shared" si="3"/>
        <v>0</v>
      </c>
      <c r="BK19" s="70">
        <f t="shared" si="3"/>
        <v>0</v>
      </c>
      <c r="BL19" s="70">
        <f t="shared" si="3"/>
        <v>0</v>
      </c>
      <c r="BM19" s="70">
        <f t="shared" si="3"/>
        <v>0</v>
      </c>
      <c r="BN19" s="70">
        <f t="shared" si="3"/>
        <v>0</v>
      </c>
    </row>
    <row r="20" spans="1:66" x14ac:dyDescent="0.35">
      <c r="A20" s="1"/>
      <c r="B20" s="1"/>
      <c r="E20" t="s">
        <v>229</v>
      </c>
      <c r="G20" s="191">
        <v>20000000</v>
      </c>
      <c r="H20" s="191"/>
      <c r="I20" s="191"/>
      <c r="J20" s="191"/>
      <c r="K20" s="191"/>
      <c r="L20" s="191">
        <v>30</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row>
    <row r="21" spans="1:66" s="81" customFormat="1" x14ac:dyDescent="0.35">
      <c r="A21" s="82"/>
      <c r="B21" s="82"/>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row>
    <row r="22" spans="1:66" s="97" customFormat="1" x14ac:dyDescent="0.35">
      <c r="A22" s="99" t="s">
        <v>345</v>
      </c>
      <c r="B22" s="99"/>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row>
    <row r="23" spans="1:66" ht="22" x14ac:dyDescent="0.35">
      <c r="A23" s="53"/>
      <c r="B23" s="53"/>
      <c r="C23" s="17"/>
      <c r="D23" s="17"/>
      <c r="G23" s="1" t="s">
        <v>284</v>
      </c>
      <c r="H23" s="60"/>
      <c r="I23" s="194" t="s">
        <v>339</v>
      </c>
      <c r="J23" s="60"/>
      <c r="K23" s="194" t="s">
        <v>340</v>
      </c>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row>
    <row r="24" spans="1:66" ht="22" x14ac:dyDescent="0.35">
      <c r="A24" s="53"/>
      <c r="B24" s="53"/>
      <c r="C24" s="17"/>
      <c r="E24" s="17" t="s">
        <v>243</v>
      </c>
      <c r="G24" s="192">
        <v>0.03</v>
      </c>
      <c r="H24" s="64" t="s">
        <v>244</v>
      </c>
      <c r="I24" s="193">
        <v>15</v>
      </c>
      <c r="J24" s="64" t="s">
        <v>59</v>
      </c>
      <c r="K24" s="193">
        <v>2025</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row>
    <row r="25" spans="1:66" ht="22" x14ac:dyDescent="0.35">
      <c r="A25" s="53"/>
      <c r="B25" s="53"/>
      <c r="C25" s="17"/>
      <c r="E25" s="17" t="s">
        <v>245</v>
      </c>
      <c r="G25" s="192">
        <v>0.03</v>
      </c>
      <c r="H25" s="64" t="s">
        <v>244</v>
      </c>
      <c r="I25" s="193">
        <v>15</v>
      </c>
      <c r="J25" s="64" t="s">
        <v>59</v>
      </c>
      <c r="K25" s="193">
        <v>2025</v>
      </c>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row>
    <row r="26" spans="1:66" ht="22" x14ac:dyDescent="0.35">
      <c r="A26" s="53"/>
      <c r="B26" s="53"/>
      <c r="C26" s="17"/>
      <c r="E26" s="17" t="s">
        <v>246</v>
      </c>
      <c r="G26" s="192">
        <v>0.03</v>
      </c>
      <c r="H26" s="64" t="s">
        <v>244</v>
      </c>
      <c r="I26" s="193">
        <v>15</v>
      </c>
      <c r="J26" s="64" t="s">
        <v>59</v>
      </c>
      <c r="K26" s="193">
        <v>2025</v>
      </c>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row>
    <row r="27" spans="1:66" ht="22" x14ac:dyDescent="0.35">
      <c r="A27" s="53"/>
      <c r="B27" s="53"/>
      <c r="C27" s="17"/>
      <c r="E27" s="17" t="s">
        <v>247</v>
      </c>
      <c r="G27" s="192">
        <v>0.03</v>
      </c>
      <c r="H27" s="64" t="s">
        <v>244</v>
      </c>
      <c r="I27" s="193">
        <v>15</v>
      </c>
      <c r="J27" s="64" t="s">
        <v>59</v>
      </c>
      <c r="K27" s="193">
        <v>2025</v>
      </c>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row>
    <row r="28" spans="1:66" ht="22" x14ac:dyDescent="0.35">
      <c r="A28" s="53"/>
      <c r="B28" s="53"/>
      <c r="C28" s="17"/>
      <c r="E28" s="17" t="s">
        <v>230</v>
      </c>
      <c r="G28" s="192">
        <v>0</v>
      </c>
      <c r="H28" s="64" t="s">
        <v>244</v>
      </c>
      <c r="I28" s="193">
        <v>15</v>
      </c>
      <c r="J28" s="64" t="s">
        <v>59</v>
      </c>
      <c r="K28" s="193">
        <v>2039</v>
      </c>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row>
    <row r="29" spans="1:66" ht="22" x14ac:dyDescent="0.35">
      <c r="A29" s="53"/>
      <c r="B29" s="53"/>
      <c r="C29" s="17"/>
      <c r="D29" s="17"/>
      <c r="E29" s="17" t="s">
        <v>248</v>
      </c>
      <c r="G29" s="192">
        <v>0</v>
      </c>
      <c r="H29" s="64" t="s">
        <v>244</v>
      </c>
      <c r="I29" s="193">
        <v>15</v>
      </c>
      <c r="J29" s="64" t="s">
        <v>59</v>
      </c>
      <c r="K29" s="193">
        <v>2025</v>
      </c>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row>
    <row r="30" spans="1:66" ht="22" x14ac:dyDescent="0.35">
      <c r="A30" s="53"/>
      <c r="B30" s="53"/>
      <c r="C30" s="17"/>
      <c r="D30" s="17"/>
      <c r="E30" s="17" t="s">
        <v>249</v>
      </c>
      <c r="G30" s="192">
        <v>0</v>
      </c>
      <c r="H30" s="64" t="s">
        <v>244</v>
      </c>
      <c r="I30" s="193">
        <v>15</v>
      </c>
      <c r="J30" s="64" t="s">
        <v>59</v>
      </c>
      <c r="K30" s="193">
        <v>2025</v>
      </c>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row>
    <row r="31" spans="1:66" ht="22" x14ac:dyDescent="0.35">
      <c r="A31" s="53"/>
      <c r="B31" s="53"/>
      <c r="C31" s="17"/>
      <c r="D31" s="17"/>
      <c r="E31" s="17" t="s">
        <v>250</v>
      </c>
      <c r="G31" s="192">
        <v>0</v>
      </c>
      <c r="H31" s="64" t="s">
        <v>244</v>
      </c>
      <c r="I31" s="193">
        <v>15</v>
      </c>
      <c r="J31" s="64" t="s">
        <v>59</v>
      </c>
      <c r="K31" s="193">
        <v>2025</v>
      </c>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row>
    <row r="32" spans="1:66" ht="22" x14ac:dyDescent="0.35">
      <c r="A32" s="53"/>
      <c r="B32" s="53"/>
      <c r="C32" s="17"/>
      <c r="D32" s="17"/>
      <c r="E32" s="17" t="s">
        <v>251</v>
      </c>
      <c r="G32" s="192">
        <v>0</v>
      </c>
      <c r="H32" s="64" t="s">
        <v>244</v>
      </c>
      <c r="I32" s="193">
        <v>15</v>
      </c>
      <c r="J32" s="64" t="s">
        <v>59</v>
      </c>
      <c r="K32" s="193">
        <v>2025</v>
      </c>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row>
    <row r="33" spans="1:66" ht="22" x14ac:dyDescent="0.35">
      <c r="A33" s="53"/>
      <c r="B33" s="53"/>
      <c r="C33" s="17"/>
      <c r="D33" s="17"/>
      <c r="E33" s="17" t="s">
        <v>252</v>
      </c>
      <c r="G33" s="192">
        <v>0</v>
      </c>
      <c r="H33" s="64" t="s">
        <v>244</v>
      </c>
      <c r="I33" s="193">
        <v>15</v>
      </c>
      <c r="J33" s="64" t="s">
        <v>59</v>
      </c>
      <c r="K33" s="193">
        <v>2025</v>
      </c>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row>
    <row r="34" spans="1:66" ht="22" x14ac:dyDescent="0.35">
      <c r="A34" s="53"/>
      <c r="B34" s="53"/>
      <c r="C34" s="17"/>
      <c r="D34" s="17"/>
      <c r="E34" s="17" t="s">
        <v>1</v>
      </c>
      <c r="G34" s="192">
        <v>0.03</v>
      </c>
      <c r="H34" s="64" t="s">
        <v>244</v>
      </c>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row>
    <row r="36" spans="1:66" s="97" customFormat="1" x14ac:dyDescent="0.35">
      <c r="A36" s="196" t="s">
        <v>253</v>
      </c>
    </row>
    <row r="37" spans="1:66" s="81" customFormat="1" x14ac:dyDescent="0.35">
      <c r="A37" s="187"/>
    </row>
    <row r="38" spans="1:66" s="81" customFormat="1" x14ac:dyDescent="0.35">
      <c r="A38" s="187"/>
      <c r="C38" s="200" t="s">
        <v>342</v>
      </c>
    </row>
    <row r="39" spans="1:66" ht="22" x14ac:dyDescent="0.35">
      <c r="C39" s="53"/>
      <c r="D39" s="53"/>
      <c r="G39" s="176">
        <f>'Invoer warmte'!$G$7</f>
        <v>2025</v>
      </c>
      <c r="H39" s="176">
        <f>G39+1</f>
        <v>2026</v>
      </c>
      <c r="I39" s="176">
        <f t="shared" ref="I39:BN39" si="4">H39+1</f>
        <v>2027</v>
      </c>
      <c r="J39" s="176">
        <f t="shared" si="4"/>
        <v>2028</v>
      </c>
      <c r="K39" s="176">
        <f t="shared" si="4"/>
        <v>2029</v>
      </c>
      <c r="L39" s="176">
        <f t="shared" si="4"/>
        <v>2030</v>
      </c>
      <c r="M39" s="176">
        <f t="shared" si="4"/>
        <v>2031</v>
      </c>
      <c r="N39" s="176">
        <f t="shared" si="4"/>
        <v>2032</v>
      </c>
      <c r="O39" s="176">
        <f t="shared" si="4"/>
        <v>2033</v>
      </c>
      <c r="P39" s="176">
        <f t="shared" si="4"/>
        <v>2034</v>
      </c>
      <c r="Q39" s="176">
        <f t="shared" si="4"/>
        <v>2035</v>
      </c>
      <c r="R39" s="176">
        <f t="shared" si="4"/>
        <v>2036</v>
      </c>
      <c r="S39" s="176">
        <f t="shared" si="4"/>
        <v>2037</v>
      </c>
      <c r="T39" s="176">
        <f t="shared" si="4"/>
        <v>2038</v>
      </c>
      <c r="U39" s="176">
        <f t="shared" si="4"/>
        <v>2039</v>
      </c>
      <c r="V39" s="176">
        <f t="shared" si="4"/>
        <v>2040</v>
      </c>
      <c r="W39" s="176">
        <f t="shared" si="4"/>
        <v>2041</v>
      </c>
      <c r="X39" s="176">
        <f t="shared" si="4"/>
        <v>2042</v>
      </c>
      <c r="Y39" s="176">
        <f t="shared" si="4"/>
        <v>2043</v>
      </c>
      <c r="Z39" s="176">
        <f t="shared" si="4"/>
        <v>2044</v>
      </c>
      <c r="AA39" s="176">
        <f t="shared" si="4"/>
        <v>2045</v>
      </c>
      <c r="AB39" s="176">
        <f t="shared" si="4"/>
        <v>2046</v>
      </c>
      <c r="AC39" s="176">
        <f t="shared" si="4"/>
        <v>2047</v>
      </c>
      <c r="AD39" s="176">
        <f t="shared" si="4"/>
        <v>2048</v>
      </c>
      <c r="AE39" s="176">
        <f t="shared" si="4"/>
        <v>2049</v>
      </c>
      <c r="AF39" s="176">
        <f t="shared" si="4"/>
        <v>2050</v>
      </c>
      <c r="AG39" s="176">
        <f t="shared" si="4"/>
        <v>2051</v>
      </c>
      <c r="AH39" s="176">
        <f t="shared" si="4"/>
        <v>2052</v>
      </c>
      <c r="AI39" s="176">
        <f t="shared" si="4"/>
        <v>2053</v>
      </c>
      <c r="AJ39" s="176">
        <f t="shared" si="4"/>
        <v>2054</v>
      </c>
      <c r="AK39" s="176">
        <f t="shared" si="4"/>
        <v>2055</v>
      </c>
      <c r="AL39" s="176">
        <f t="shared" si="4"/>
        <v>2056</v>
      </c>
      <c r="AM39" s="176">
        <f t="shared" si="4"/>
        <v>2057</v>
      </c>
      <c r="AN39" s="176">
        <f t="shared" si="4"/>
        <v>2058</v>
      </c>
      <c r="AO39" s="176">
        <f t="shared" si="4"/>
        <v>2059</v>
      </c>
      <c r="AP39" s="176">
        <f t="shared" si="4"/>
        <v>2060</v>
      </c>
      <c r="AQ39" s="176">
        <f t="shared" si="4"/>
        <v>2061</v>
      </c>
      <c r="AR39" s="176">
        <f t="shared" si="4"/>
        <v>2062</v>
      </c>
      <c r="AS39" s="176">
        <f t="shared" si="4"/>
        <v>2063</v>
      </c>
      <c r="AT39" s="176">
        <f t="shared" si="4"/>
        <v>2064</v>
      </c>
      <c r="AU39" s="176">
        <f t="shared" si="4"/>
        <v>2065</v>
      </c>
      <c r="AV39" s="176">
        <f t="shared" si="4"/>
        <v>2066</v>
      </c>
      <c r="AW39" s="176">
        <f t="shared" si="4"/>
        <v>2067</v>
      </c>
      <c r="AX39" s="176">
        <f t="shared" si="4"/>
        <v>2068</v>
      </c>
      <c r="AY39" s="176">
        <f t="shared" si="4"/>
        <v>2069</v>
      </c>
      <c r="AZ39" s="176">
        <f t="shared" si="4"/>
        <v>2070</v>
      </c>
      <c r="BA39" s="176">
        <f t="shared" si="4"/>
        <v>2071</v>
      </c>
      <c r="BB39" s="176">
        <f t="shared" si="4"/>
        <v>2072</v>
      </c>
      <c r="BC39" s="176">
        <f t="shared" si="4"/>
        <v>2073</v>
      </c>
      <c r="BD39" s="176">
        <f t="shared" si="4"/>
        <v>2074</v>
      </c>
      <c r="BE39" s="176">
        <f t="shared" si="4"/>
        <v>2075</v>
      </c>
      <c r="BF39" s="176">
        <f t="shared" si="4"/>
        <v>2076</v>
      </c>
      <c r="BG39" s="176">
        <f t="shared" si="4"/>
        <v>2077</v>
      </c>
      <c r="BH39" s="176">
        <f t="shared" si="4"/>
        <v>2078</v>
      </c>
      <c r="BI39" s="176">
        <f t="shared" si="4"/>
        <v>2079</v>
      </c>
      <c r="BJ39" s="176">
        <f t="shared" si="4"/>
        <v>2080</v>
      </c>
      <c r="BK39" s="176">
        <f t="shared" si="4"/>
        <v>2081</v>
      </c>
      <c r="BL39" s="176">
        <f t="shared" si="4"/>
        <v>2082</v>
      </c>
      <c r="BM39" s="176">
        <f t="shared" si="4"/>
        <v>2083</v>
      </c>
      <c r="BN39" s="176">
        <f t="shared" si="4"/>
        <v>2084</v>
      </c>
    </row>
    <row r="40" spans="1:66" ht="26.15" customHeight="1" x14ac:dyDescent="0.85">
      <c r="A40" s="46"/>
      <c r="B40" s="46"/>
      <c r="C40" s="46"/>
      <c r="D40" s="46"/>
      <c r="E40" t="s">
        <v>254</v>
      </c>
      <c r="G40" s="177">
        <f>Rekenoverzicht!G29</f>
        <v>28000000</v>
      </c>
      <c r="H40" s="177">
        <f>G40+Rekenoverzicht!H29-Financiering!G64</f>
        <v>26600000</v>
      </c>
      <c r="I40" s="177">
        <f>H40+Rekenoverzicht!I29-Financiering!H64</f>
        <v>25200000</v>
      </c>
      <c r="J40" s="177">
        <f>I40+Rekenoverzicht!J29-Financiering!I64</f>
        <v>23800000</v>
      </c>
      <c r="K40" s="177">
        <f>J40+Rekenoverzicht!K29-Financiering!J64</f>
        <v>22400000</v>
      </c>
      <c r="L40" s="177">
        <f>K40+Rekenoverzicht!L29-Financiering!K64</f>
        <v>21000000</v>
      </c>
      <c r="M40" s="177">
        <f>L40+Rekenoverzicht!M29-Financiering!L64</f>
        <v>19600000</v>
      </c>
      <c r="N40" s="177">
        <f>M40+Rekenoverzicht!N29-Financiering!M64</f>
        <v>18200000</v>
      </c>
      <c r="O40" s="177">
        <f>N40+Rekenoverzicht!O29-Financiering!N64</f>
        <v>16800000</v>
      </c>
      <c r="P40" s="177">
        <f>O40+Rekenoverzicht!P29-Financiering!O64</f>
        <v>15400900</v>
      </c>
      <c r="Q40" s="177">
        <f>P40+Rekenoverzicht!Q29-Financiering!P64</f>
        <v>14000855</v>
      </c>
      <c r="R40" s="177">
        <f>Q40+Rekenoverzicht!R29-Financiering!Q64</f>
        <v>12600810</v>
      </c>
      <c r="S40" s="177">
        <f>R40+Rekenoverzicht!S29-Financiering!R64</f>
        <v>11200765</v>
      </c>
      <c r="T40" s="177">
        <f>S40+Rekenoverzicht!T29-Financiering!S64</f>
        <v>9800720</v>
      </c>
      <c r="U40" s="177">
        <f>T40+Rekenoverzicht!U29-Financiering!T64</f>
        <v>8400675</v>
      </c>
      <c r="V40" s="177">
        <f>U40+Rekenoverzicht!V29-Financiering!U64</f>
        <v>12900630</v>
      </c>
      <c r="W40" s="177">
        <f>V40+Rekenoverzicht!W29-Financiering!V64</f>
        <v>11205585</v>
      </c>
      <c r="X40" s="177">
        <f>W40+Rekenoverzicht!X29-Financiering!W64</f>
        <v>9510540</v>
      </c>
      <c r="Y40" s="177">
        <f>X40+Rekenoverzicht!Y29-Financiering!X64</f>
        <v>7815495</v>
      </c>
      <c r="Z40" s="177">
        <f>Y40+Rekenoverzicht!Z29-Financiering!Y64</f>
        <v>6120450</v>
      </c>
      <c r="AA40" s="177">
        <f>Z40+Rekenoverzicht!AA29-Financiering!Z64</f>
        <v>4425405</v>
      </c>
      <c r="AB40" s="177">
        <f>AA40+Rekenoverzicht!AB29-Financiering!AA64</f>
        <v>4130360</v>
      </c>
      <c r="AC40" s="177">
        <f>AB40+Rekenoverzicht!AC29-Financiering!AB64</f>
        <v>3835315</v>
      </c>
      <c r="AD40" s="177">
        <f>AC40+Rekenoverzicht!AD29-Financiering!AC64</f>
        <v>3540270</v>
      </c>
      <c r="AE40" s="177">
        <f>AD40+Rekenoverzicht!AE29-Financiering!AD64</f>
        <v>3245225</v>
      </c>
      <c r="AF40" s="177">
        <f>AE40+Rekenoverzicht!AF29-Financiering!AE64</f>
        <v>2950180</v>
      </c>
      <c r="AG40" s="177">
        <f>AF40+Rekenoverzicht!AG29-Financiering!AF64</f>
        <v>2655135</v>
      </c>
      <c r="AH40" s="177">
        <f>AG40+Rekenoverzicht!AH29-Financiering!AG64</f>
        <v>2360090</v>
      </c>
      <c r="AI40" s="177">
        <f>AH40+Rekenoverzicht!AI29-Financiering!AH64</f>
        <v>2065045</v>
      </c>
      <c r="AJ40" s="177">
        <f>AI40+Rekenoverzicht!AJ29-Financiering!AI64</f>
        <v>1770000</v>
      </c>
      <c r="AK40" s="177">
        <f>AJ40+Rekenoverzicht!AK29-Financiering!AJ64</f>
        <v>1475000</v>
      </c>
      <c r="AL40" s="177">
        <f>AK40+Rekenoverzicht!AL29-Financiering!AK64</f>
        <v>1180000</v>
      </c>
      <c r="AM40" s="177">
        <f>AL40+Rekenoverzicht!AM29-Financiering!AL64</f>
        <v>885000</v>
      </c>
      <c r="AN40" s="177">
        <f>AM40+Rekenoverzicht!AN29-Financiering!AM64</f>
        <v>590000</v>
      </c>
      <c r="AO40" s="177">
        <f>AN40+Rekenoverzicht!AO29-Financiering!AN64</f>
        <v>295000</v>
      </c>
      <c r="AP40" s="177">
        <f>AO40+Rekenoverzicht!AP29-Financiering!AO64</f>
        <v>0</v>
      </c>
      <c r="AQ40" s="177">
        <f>AP40+Rekenoverzicht!AQ29-Financiering!AP64</f>
        <v>0</v>
      </c>
      <c r="AR40" s="177">
        <f>AQ40+Rekenoverzicht!AR29-Financiering!AQ64</f>
        <v>0</v>
      </c>
      <c r="AS40" s="177">
        <f>AR40+Rekenoverzicht!AS29-Financiering!AR64</f>
        <v>0</v>
      </c>
      <c r="AT40" s="177">
        <f>AS40+Rekenoverzicht!AT29-Financiering!AS64</f>
        <v>0</v>
      </c>
      <c r="AU40" s="177">
        <f>AT40+Rekenoverzicht!AU29-Financiering!AT64</f>
        <v>0</v>
      </c>
      <c r="AV40" s="177">
        <f>AU40+Rekenoverzicht!AV29-Financiering!AU64</f>
        <v>0</v>
      </c>
      <c r="AW40" s="177">
        <f>AV40+Rekenoverzicht!AW29-Financiering!AV64</f>
        <v>0</v>
      </c>
      <c r="AX40" s="177">
        <f>AW40+Rekenoverzicht!AX29-Financiering!AW64</f>
        <v>0</v>
      </c>
      <c r="AY40" s="177">
        <f>AX40+Rekenoverzicht!AY29-Financiering!AX64</f>
        <v>0</v>
      </c>
      <c r="AZ40" s="177">
        <f>AY40+Rekenoverzicht!AZ29-Financiering!AY64</f>
        <v>0</v>
      </c>
      <c r="BA40" s="177">
        <f>AZ40+Rekenoverzicht!BA29-Financiering!AZ64</f>
        <v>0</v>
      </c>
      <c r="BB40" s="177">
        <f>BA40+Rekenoverzicht!BB29-Financiering!BA64</f>
        <v>0</v>
      </c>
      <c r="BC40" s="177">
        <f>BB40+Rekenoverzicht!BC29-Financiering!BB64</f>
        <v>0</v>
      </c>
      <c r="BD40" s="177">
        <f>BC40+Rekenoverzicht!BD29-Financiering!BC64</f>
        <v>0</v>
      </c>
      <c r="BE40" s="177">
        <f>BD40+Rekenoverzicht!BE29-Financiering!BD64</f>
        <v>0</v>
      </c>
      <c r="BF40" s="177">
        <f>BE40+Rekenoverzicht!BF29-Financiering!BE64</f>
        <v>0</v>
      </c>
      <c r="BG40" s="177">
        <f>BF40+Rekenoverzicht!BG29-Financiering!BF64</f>
        <v>0</v>
      </c>
      <c r="BH40" s="177">
        <f>BG40+Rekenoverzicht!BH29-Financiering!BG64</f>
        <v>0</v>
      </c>
      <c r="BI40" s="177">
        <f>BH40+Rekenoverzicht!BI29-Financiering!BH64</f>
        <v>0</v>
      </c>
      <c r="BJ40" s="177">
        <f>BI40+Rekenoverzicht!BJ29-Financiering!BI64</f>
        <v>0</v>
      </c>
      <c r="BK40" s="177">
        <f>BJ40+Rekenoverzicht!BK29-Financiering!BJ64</f>
        <v>0</v>
      </c>
      <c r="BL40" s="177">
        <f>BK40+Rekenoverzicht!BL29-Financiering!BK64</f>
        <v>0</v>
      </c>
      <c r="BM40" s="177">
        <f>BL40+Rekenoverzicht!BM29-Financiering!BL64</f>
        <v>0</v>
      </c>
      <c r="BN40" s="177">
        <f>BM40+Rekenoverzicht!BN29-Financiering!BM64</f>
        <v>0</v>
      </c>
    </row>
    <row r="41" spans="1:66" ht="26.15" customHeight="1" x14ac:dyDescent="0.85">
      <c r="A41" s="46"/>
      <c r="B41" s="46"/>
      <c r="C41" s="46"/>
      <c r="D41" s="46"/>
      <c r="E41" t="s">
        <v>230</v>
      </c>
      <c r="G41" s="199">
        <f>G57</f>
        <v>11500000</v>
      </c>
      <c r="H41" s="199">
        <f>H57-Rekenoverzicht!G110</f>
        <v>9124000</v>
      </c>
      <c r="I41" s="199">
        <f>I57-Rekenoverzicht!H110</f>
        <v>9487611.1141261477</v>
      </c>
      <c r="J41" s="199">
        <f>J57-Rekenoverzicht!I110</f>
        <v>9821582.0921259709</v>
      </c>
      <c r="K41" s="199">
        <f>K57-Rekenoverzicht!J110</f>
        <v>10156320.213932073</v>
      </c>
      <c r="L41" s="199">
        <f>L57-Rekenoverzicht!K110</f>
        <v>10490951.859578645</v>
      </c>
      <c r="M41" s="199">
        <f>M57-Rekenoverzicht!L110</f>
        <v>10763498.512713579</v>
      </c>
      <c r="N41" s="199">
        <f>N57-Rekenoverzicht!M110</f>
        <v>10851683.693671297</v>
      </c>
      <c r="O41" s="199">
        <f>O57-Rekenoverzicht!N110</f>
        <v>10882854.158445854</v>
      </c>
      <c r="P41" s="199">
        <f>P57-Rekenoverzicht!O110</f>
        <v>10915392.168970224</v>
      </c>
      <c r="Q41" s="199">
        <f>Q57-Rekenoverzicht!P110</f>
        <v>10947587.119633652</v>
      </c>
      <c r="R41" s="199">
        <f>R57-Rekenoverzicht!Q110</f>
        <v>11500000</v>
      </c>
      <c r="S41" s="199">
        <f>S57-Rekenoverzicht!R110</f>
        <v>11500000</v>
      </c>
      <c r="T41" s="199">
        <f>T57-Rekenoverzicht!S110</f>
        <v>11500000</v>
      </c>
      <c r="U41" s="199">
        <f>U57-Rekenoverzicht!T110</f>
        <v>11500000</v>
      </c>
      <c r="V41" s="199">
        <f>V57-Rekenoverzicht!U110</f>
        <v>10733333.333333334</v>
      </c>
      <c r="W41" s="199">
        <f>W57-Rekenoverzicht!V110</f>
        <v>9966666.6666666679</v>
      </c>
      <c r="X41" s="199">
        <f>X57-Rekenoverzicht!W110</f>
        <v>9200000.0000000019</v>
      </c>
      <c r="Y41" s="199">
        <f>Y57-Rekenoverzicht!X110</f>
        <v>8433333.3333333358</v>
      </c>
      <c r="Z41" s="199">
        <f>Z57-Rekenoverzicht!Y110</f>
        <v>7666666.6666666688</v>
      </c>
      <c r="AA41" s="199">
        <f>AA57-Rekenoverzicht!Z110</f>
        <v>6900000.0000000019</v>
      </c>
      <c r="AB41" s="199">
        <f>AB57-Rekenoverzicht!AA110</f>
        <v>6133333.3333333349</v>
      </c>
      <c r="AC41" s="199">
        <f>AC57-Rekenoverzicht!AB110</f>
        <v>5366666.6666666679</v>
      </c>
      <c r="AD41" s="199">
        <f>AD57-Rekenoverzicht!AC110</f>
        <v>4600000.0000000009</v>
      </c>
      <c r="AE41" s="199">
        <f>AE57-Rekenoverzicht!AD110</f>
        <v>3833333.3333333344</v>
      </c>
      <c r="AF41" s="199">
        <f>AF57-Rekenoverzicht!AE110</f>
        <v>3066666.6666666679</v>
      </c>
      <c r="AG41" s="199">
        <f>AG57-Rekenoverzicht!AF110</f>
        <v>2300000.0000000014</v>
      </c>
      <c r="AH41" s="199">
        <f>AH57-Rekenoverzicht!AG110</f>
        <v>1533333.3333333349</v>
      </c>
      <c r="AI41" s="199">
        <f>AI57-Rekenoverzicht!AH110</f>
        <v>766666.66666666826</v>
      </c>
      <c r="AJ41" s="199">
        <f>AJ57-Rekenoverzicht!AI110</f>
        <v>1.6298145055770874E-9</v>
      </c>
      <c r="AK41" s="199">
        <f>AK57-Rekenoverzicht!AJ110</f>
        <v>1.6298145055770874E-9</v>
      </c>
      <c r="AL41" s="199">
        <f>AL57-Rekenoverzicht!AK110</f>
        <v>1.6298145055770874E-9</v>
      </c>
      <c r="AM41" s="199">
        <f>AM57-Rekenoverzicht!AL110</f>
        <v>1.6298145055770874E-9</v>
      </c>
      <c r="AN41" s="199">
        <f>AN57-Rekenoverzicht!AM110</f>
        <v>1.6298145055770874E-9</v>
      </c>
      <c r="AO41" s="199">
        <f>AO57-Rekenoverzicht!AN110</f>
        <v>1.6298145055770874E-9</v>
      </c>
      <c r="AP41" s="199">
        <f>AP57-Rekenoverzicht!AO110</f>
        <v>1.6298145055770874E-9</v>
      </c>
      <c r="AQ41" s="199">
        <f>AQ57-Rekenoverzicht!AP110</f>
        <v>1.6298145055770874E-9</v>
      </c>
      <c r="AR41" s="199">
        <f>AR57-Rekenoverzicht!AQ110</f>
        <v>1.6298145055770874E-9</v>
      </c>
      <c r="AS41" s="199">
        <f>AS57-Rekenoverzicht!AR110</f>
        <v>1.6298145055770874E-9</v>
      </c>
      <c r="AT41" s="199">
        <f>AT57-Rekenoverzicht!AS110</f>
        <v>1.6298145055770874E-9</v>
      </c>
      <c r="AU41" s="199">
        <f>AU57-Rekenoverzicht!AT110</f>
        <v>1.6298145055770874E-9</v>
      </c>
      <c r="AV41" s="199">
        <f>AV57-Rekenoverzicht!AU110</f>
        <v>1.6298145055770874E-9</v>
      </c>
      <c r="AW41" s="199">
        <f>AW57-Rekenoverzicht!AV110</f>
        <v>1.6298145055770874E-9</v>
      </c>
      <c r="AX41" s="199">
        <f>AX57-Rekenoverzicht!AW110</f>
        <v>1.6298145055770874E-9</v>
      </c>
      <c r="AY41" s="199">
        <f>AY57-Rekenoverzicht!AX110</f>
        <v>1.6298145055770874E-9</v>
      </c>
      <c r="AZ41" s="199">
        <f>AZ57-Rekenoverzicht!AY110</f>
        <v>1.6298145055770874E-9</v>
      </c>
      <c r="BA41" s="199">
        <f>BA57-Rekenoverzicht!AZ110</f>
        <v>1.6298145055770874E-9</v>
      </c>
      <c r="BB41" s="199">
        <f>BB57-Rekenoverzicht!BA110</f>
        <v>1.6298145055770874E-9</v>
      </c>
      <c r="BC41" s="199">
        <f>BC57-Rekenoverzicht!BB110</f>
        <v>1.6298145055770874E-9</v>
      </c>
      <c r="BD41" s="199">
        <f>BD57-Rekenoverzicht!BC110</f>
        <v>1.6298145055770874E-9</v>
      </c>
      <c r="BE41" s="199">
        <f>BE57-Rekenoverzicht!BD110</f>
        <v>1.6298145055770874E-9</v>
      </c>
      <c r="BF41" s="199">
        <f>BF57-Rekenoverzicht!BE110</f>
        <v>1.6298145055770874E-9</v>
      </c>
      <c r="BG41" s="199">
        <f>BG57-Rekenoverzicht!BF110</f>
        <v>1.6298145055770874E-9</v>
      </c>
      <c r="BH41" s="199">
        <f>BH57-Rekenoverzicht!BG110</f>
        <v>1.6298145055770874E-9</v>
      </c>
      <c r="BI41" s="199">
        <f>BI57-Rekenoverzicht!BH110</f>
        <v>1.6298145055770874E-9</v>
      </c>
      <c r="BJ41" s="199">
        <f>BJ57-Rekenoverzicht!BI110</f>
        <v>1.6298145055770874E-9</v>
      </c>
      <c r="BK41" s="199">
        <f>BK57-Rekenoverzicht!BJ110</f>
        <v>1.6298145055770874E-9</v>
      </c>
      <c r="BL41" s="199">
        <f>BL57-Rekenoverzicht!BK110</f>
        <v>1.6298145055770874E-9</v>
      </c>
      <c r="BM41" s="199">
        <f>BM57-Rekenoverzicht!BL110</f>
        <v>1.6298145055770874E-9</v>
      </c>
      <c r="BN41" s="199">
        <f>BN57-Rekenoverzicht!BM110</f>
        <v>1.6298145055770874E-9</v>
      </c>
    </row>
    <row r="42" spans="1:66" x14ac:dyDescent="0.35">
      <c r="A42" s="1"/>
      <c r="B42" s="1"/>
      <c r="C42" s="1"/>
      <c r="D42" s="1"/>
      <c r="E42" t="s">
        <v>294</v>
      </c>
      <c r="G42" s="198">
        <v>0</v>
      </c>
      <c r="H42" s="197">
        <f>G42+G92+Rekenoverzicht!G110</f>
        <v>6533333.3333333284</v>
      </c>
      <c r="I42" s="197">
        <f>H42+H92+Rekenoverzicht!H110</f>
        <v>7066666.6666666623</v>
      </c>
      <c r="J42" s="197">
        <f>I42+I92+Rekenoverzicht!I110</f>
        <v>7599999.9999999953</v>
      </c>
      <c r="K42" s="197">
        <f>J42+J92+Rekenoverzicht!J110</f>
        <v>8133333.3333333284</v>
      </c>
      <c r="L42" s="197">
        <f>K42+K92+Rekenoverzicht!K110</f>
        <v>8666666.6666666623</v>
      </c>
      <c r="M42" s="197">
        <f>L42+L92+Rekenoverzicht!L110</f>
        <v>9200029.9999999963</v>
      </c>
      <c r="N42" s="197">
        <f>M42+M92+Rekenoverzicht!M110</f>
        <v>9733363.3333333302</v>
      </c>
      <c r="O42" s="197">
        <f>N42+N92+Rekenoverzicht!N110</f>
        <v>10266696.666666664</v>
      </c>
      <c r="P42" s="197">
        <f>O42+O92+Rekenoverzicht!O110</f>
        <v>10800029.999999998</v>
      </c>
      <c r="Q42" s="197">
        <f>P42+P92+Rekenoverzicht!P110</f>
        <v>11332508.333333332</v>
      </c>
      <c r="R42" s="197">
        <f>Q42+Q92+Rekenoverzicht!Q110</f>
        <v>11865886.666666666</v>
      </c>
      <c r="S42" s="197">
        <f>R42+R92+Rekenoverzicht!R110</f>
        <v>12399265</v>
      </c>
      <c r="T42" s="197">
        <f>S42+S92+Rekenoverzicht!S110</f>
        <v>12932643.333333334</v>
      </c>
      <c r="U42" s="197">
        <f>T42+T92+Rekenoverzicht!T110</f>
        <v>13466021.666666668</v>
      </c>
      <c r="V42" s="197">
        <f>U42+U92+Rekenoverzicht!U110</f>
        <v>13232733.333333336</v>
      </c>
      <c r="W42" s="197">
        <f>V42+V92+Rekenoverzicht!V110</f>
        <v>8261111.6666666698</v>
      </c>
      <c r="X42" s="197">
        <f>W42+W92+Rekenoverzicht!W110</f>
        <v>9189490.0000000037</v>
      </c>
      <c r="Y42" s="197">
        <f>X42+X92+Rekenoverzicht!X110</f>
        <v>10117868.333333338</v>
      </c>
      <c r="Z42" s="197">
        <f>Y42+Y92+Rekenoverzicht!Y110</f>
        <v>11046246.666666672</v>
      </c>
      <c r="AA42" s="197">
        <f>Z42+Z92+Rekenoverzicht!Z110</f>
        <v>11974625.000000006</v>
      </c>
      <c r="AB42" s="197">
        <f>AA42+AA92+Rekenoverzicht!AA110</f>
        <v>11503003.33333334</v>
      </c>
      <c r="AC42" s="197">
        <f>AB42+AB92+Rekenoverzicht!AB110</f>
        <v>11031381.666666673</v>
      </c>
      <c r="AD42" s="197">
        <f>AC42+AC92+Rekenoverzicht!AC110</f>
        <v>10559760.000000007</v>
      </c>
      <c r="AE42" s="197">
        <f>AD42+AD92+Rekenoverzicht!AD110</f>
        <v>10088138.333333341</v>
      </c>
      <c r="AF42" s="197">
        <f>AE42+AE92+Rekenoverzicht!AE110</f>
        <v>9616516.6666666754</v>
      </c>
      <c r="AG42" s="197">
        <f>AF42+AF92+Rekenoverzicht!AF110</f>
        <v>9144895.0000000093</v>
      </c>
      <c r="AH42" s="197">
        <f>AG42+AG92+Rekenoverzicht!AG110</f>
        <v>8673273.3333333433</v>
      </c>
      <c r="AI42" s="197">
        <f>AH42+AH92+Rekenoverzicht!AH110</f>
        <v>8201651.6666666763</v>
      </c>
      <c r="AJ42" s="197">
        <f>AI42+AI92+Rekenoverzicht!AI110</f>
        <v>7730030.0000000093</v>
      </c>
      <c r="AK42" s="197">
        <f>AJ42+AJ92+Rekenoverzicht!AJ110</f>
        <v>8025030.0000000093</v>
      </c>
      <c r="AL42" s="197">
        <f>AK42+AK92+Rekenoverzicht!AK110</f>
        <v>8320030.0000000093</v>
      </c>
      <c r="AM42" s="197">
        <f>AL42+AL92+Rekenoverzicht!AL110</f>
        <v>8615030.0000000093</v>
      </c>
      <c r="AN42" s="197">
        <f>AM42+AM92+Rekenoverzicht!AM110</f>
        <v>8910030.0000000093</v>
      </c>
      <c r="AO42" s="197">
        <f>AN42+AN92+Rekenoverzicht!AN110</f>
        <v>9205030.0000000093</v>
      </c>
      <c r="AP42" s="197">
        <f>AO42+AO92+Rekenoverzicht!AO110</f>
        <v>9500030.0000000093</v>
      </c>
      <c r="AQ42" s="197">
        <f>AP42+AP92+Rekenoverzicht!AP110</f>
        <v>9500030.0000000093</v>
      </c>
      <c r="AR42" s="197">
        <f>AQ42+AQ92+Rekenoverzicht!AQ110</f>
        <v>9500030.0000000093</v>
      </c>
      <c r="AS42" s="197">
        <f>AR42+AR92+Rekenoverzicht!AR110</f>
        <v>9500030.0000000093</v>
      </c>
      <c r="AT42" s="197">
        <f>AS42+AS92+Rekenoverzicht!AS110</f>
        <v>9500030.0000000093</v>
      </c>
      <c r="AU42" s="197">
        <f>AT42+AT92+Rekenoverzicht!AT110</f>
        <v>9500030.0000000093</v>
      </c>
      <c r="AV42" s="197">
        <f>AU42+AU92+Rekenoverzicht!AU110</f>
        <v>9500030.0000000093</v>
      </c>
      <c r="AW42" s="197">
        <f>AV42+AV92+Rekenoverzicht!AV110</f>
        <v>9500030.0000000093</v>
      </c>
      <c r="AX42" s="197">
        <f>AW42+AW92+Rekenoverzicht!AW110</f>
        <v>9500030.0000000093</v>
      </c>
      <c r="AY42" s="197">
        <f>AX42+AX92+Rekenoverzicht!AX110</f>
        <v>9500030.0000000093</v>
      </c>
      <c r="AZ42" s="197">
        <f>AY42+AY92+Rekenoverzicht!AY110</f>
        <v>9500030.0000000093</v>
      </c>
      <c r="BA42" s="197">
        <f>AZ42+AZ92+Rekenoverzicht!AZ110</f>
        <v>9500030.0000000093</v>
      </c>
      <c r="BB42" s="197">
        <f>BA42+BA92+Rekenoverzicht!BA110</f>
        <v>9500030.0000000093</v>
      </c>
      <c r="BC42" s="197">
        <f>BB42+BB92+Rekenoverzicht!BB110</f>
        <v>9500030.0000000093</v>
      </c>
      <c r="BD42" s="197">
        <f>BC42+BC92+Rekenoverzicht!BC110</f>
        <v>9500030.0000000093</v>
      </c>
      <c r="BE42" s="197">
        <f>BD42+BD92+Rekenoverzicht!BD110</f>
        <v>9500030.0000000093</v>
      </c>
      <c r="BF42" s="197">
        <f>BE42+BE92+Rekenoverzicht!BE110</f>
        <v>9500030.0000000093</v>
      </c>
      <c r="BG42" s="197">
        <f>BF42+BF92+Rekenoverzicht!BF110</f>
        <v>9500030.0000000093</v>
      </c>
      <c r="BH42" s="197">
        <f>BG42+BG92+Rekenoverzicht!BG110</f>
        <v>9500030.0000000093</v>
      </c>
      <c r="BI42" s="197">
        <f>BH42+BH92+Rekenoverzicht!BH110</f>
        <v>9500030.0000000093</v>
      </c>
      <c r="BJ42" s="197">
        <f>BI42+BI92+Rekenoverzicht!BI110</f>
        <v>9500030.0000000093</v>
      </c>
      <c r="BK42" s="197">
        <f>BJ42+BJ92+Rekenoverzicht!BJ110</f>
        <v>9500030.0000000093</v>
      </c>
      <c r="BL42" s="197">
        <f>BK42+BK92+Rekenoverzicht!BK110</f>
        <v>9500030.0000000093</v>
      </c>
      <c r="BM42" s="197">
        <f>BL42+BL92+Rekenoverzicht!BL110</f>
        <v>9500030.0000000093</v>
      </c>
      <c r="BN42" s="197">
        <f>BM42+BM92+Rekenoverzicht!BM110</f>
        <v>9500030.0000000093</v>
      </c>
    </row>
    <row r="43" spans="1:66" x14ac:dyDescent="0.35">
      <c r="A43" s="1"/>
      <c r="B43" s="1"/>
      <c r="C43" s="1"/>
      <c r="D43" s="1"/>
      <c r="E43" s="1" t="s">
        <v>255</v>
      </c>
      <c r="F43" s="1"/>
      <c r="G43" s="70">
        <f>SUM(G40:G42)</f>
        <v>39500000</v>
      </c>
      <c r="H43" s="70">
        <f t="shared" ref="H43:BN43" si="5">SUM(H40:H42)</f>
        <v>42257333.333333328</v>
      </c>
      <c r="I43" s="70">
        <f t="shared" si="5"/>
        <v>41754277.78079281</v>
      </c>
      <c r="J43" s="70">
        <f t="shared" si="5"/>
        <v>41221582.09212596</v>
      </c>
      <c r="K43" s="70">
        <f t="shared" si="5"/>
        <v>40689653.547265403</v>
      </c>
      <c r="L43" s="70">
        <f t="shared" si="5"/>
        <v>40157618.526245311</v>
      </c>
      <c r="M43" s="70">
        <f t="shared" si="5"/>
        <v>39563528.512713581</v>
      </c>
      <c r="N43" s="70">
        <f t="shared" si="5"/>
        <v>38785047.027004629</v>
      </c>
      <c r="O43" s="70">
        <f t="shared" si="5"/>
        <v>37949550.825112522</v>
      </c>
      <c r="P43" s="70">
        <f t="shared" si="5"/>
        <v>37116322.16897022</v>
      </c>
      <c r="Q43" s="70">
        <f t="shared" si="5"/>
        <v>36280950.452966988</v>
      </c>
      <c r="R43" s="70">
        <f t="shared" si="5"/>
        <v>35966696.666666664</v>
      </c>
      <c r="S43" s="70">
        <f t="shared" si="5"/>
        <v>35100030</v>
      </c>
      <c r="T43" s="70">
        <f t="shared" si="5"/>
        <v>34233363.333333336</v>
      </c>
      <c r="U43" s="70">
        <f t="shared" si="5"/>
        <v>33366696.666666668</v>
      </c>
      <c r="V43" s="70">
        <f t="shared" si="5"/>
        <v>36866696.666666672</v>
      </c>
      <c r="W43" s="70">
        <f t="shared" si="5"/>
        <v>29433363.333333336</v>
      </c>
      <c r="X43" s="70">
        <f t="shared" si="5"/>
        <v>27900030.000000004</v>
      </c>
      <c r="Y43" s="70">
        <f t="shared" si="5"/>
        <v>26366696.666666672</v>
      </c>
      <c r="Z43" s="70">
        <f t="shared" si="5"/>
        <v>24833363.33333334</v>
      </c>
      <c r="AA43" s="70">
        <f t="shared" si="5"/>
        <v>23300030.000000007</v>
      </c>
      <c r="AB43" s="70">
        <f t="shared" si="5"/>
        <v>21766696.666666675</v>
      </c>
      <c r="AC43" s="70">
        <f t="shared" si="5"/>
        <v>20233363.333333343</v>
      </c>
      <c r="AD43" s="70">
        <f t="shared" si="5"/>
        <v>18700030.000000007</v>
      </c>
      <c r="AE43" s="70">
        <f t="shared" si="5"/>
        <v>17166696.666666675</v>
      </c>
      <c r="AF43" s="70">
        <f t="shared" si="5"/>
        <v>15633363.333333343</v>
      </c>
      <c r="AG43" s="70">
        <f t="shared" si="5"/>
        <v>14100030.000000011</v>
      </c>
      <c r="AH43" s="70">
        <f t="shared" si="5"/>
        <v>12566696.666666679</v>
      </c>
      <c r="AI43" s="70">
        <f t="shared" si="5"/>
        <v>11033363.333333345</v>
      </c>
      <c r="AJ43" s="70">
        <f t="shared" si="5"/>
        <v>9500030.0000000112</v>
      </c>
      <c r="AK43" s="70">
        <f t="shared" si="5"/>
        <v>9500030.0000000112</v>
      </c>
      <c r="AL43" s="70">
        <f t="shared" si="5"/>
        <v>9500030.0000000112</v>
      </c>
      <c r="AM43" s="70">
        <f t="shared" si="5"/>
        <v>9500030.0000000112</v>
      </c>
      <c r="AN43" s="70">
        <f t="shared" si="5"/>
        <v>9500030.0000000112</v>
      </c>
      <c r="AO43" s="70">
        <f t="shared" si="5"/>
        <v>9500030.0000000112</v>
      </c>
      <c r="AP43" s="70">
        <f t="shared" si="5"/>
        <v>9500030.0000000112</v>
      </c>
      <c r="AQ43" s="70">
        <f t="shared" si="5"/>
        <v>9500030.0000000112</v>
      </c>
      <c r="AR43" s="70">
        <f t="shared" si="5"/>
        <v>9500030.0000000112</v>
      </c>
      <c r="AS43" s="70">
        <f t="shared" si="5"/>
        <v>9500030.0000000112</v>
      </c>
      <c r="AT43" s="70">
        <f t="shared" si="5"/>
        <v>9500030.0000000112</v>
      </c>
      <c r="AU43" s="70">
        <f t="shared" si="5"/>
        <v>9500030.0000000112</v>
      </c>
      <c r="AV43" s="70">
        <f t="shared" si="5"/>
        <v>9500030.0000000112</v>
      </c>
      <c r="AW43" s="70">
        <f t="shared" si="5"/>
        <v>9500030.0000000112</v>
      </c>
      <c r="AX43" s="70">
        <f t="shared" si="5"/>
        <v>9500030.0000000112</v>
      </c>
      <c r="AY43" s="70">
        <f t="shared" si="5"/>
        <v>9500030.0000000112</v>
      </c>
      <c r="AZ43" s="70">
        <f t="shared" si="5"/>
        <v>9500030.0000000112</v>
      </c>
      <c r="BA43" s="70">
        <f t="shared" si="5"/>
        <v>9500030.0000000112</v>
      </c>
      <c r="BB43" s="70">
        <f t="shared" si="5"/>
        <v>9500030.0000000112</v>
      </c>
      <c r="BC43" s="70">
        <f t="shared" si="5"/>
        <v>9500030.0000000112</v>
      </c>
      <c r="BD43" s="70">
        <f t="shared" si="5"/>
        <v>9500030.0000000112</v>
      </c>
      <c r="BE43" s="70">
        <f t="shared" si="5"/>
        <v>9500030.0000000112</v>
      </c>
      <c r="BF43" s="70">
        <f t="shared" si="5"/>
        <v>9500030.0000000112</v>
      </c>
      <c r="BG43" s="70">
        <f t="shared" si="5"/>
        <v>9500030.0000000112</v>
      </c>
      <c r="BH43" s="70">
        <f t="shared" si="5"/>
        <v>9500030.0000000112</v>
      </c>
      <c r="BI43" s="70">
        <f t="shared" si="5"/>
        <v>9500030.0000000112</v>
      </c>
      <c r="BJ43" s="70">
        <f t="shared" si="5"/>
        <v>9500030.0000000112</v>
      </c>
      <c r="BK43" s="70">
        <f t="shared" si="5"/>
        <v>9500030.0000000112</v>
      </c>
      <c r="BL43" s="70">
        <f t="shared" si="5"/>
        <v>9500030.0000000112</v>
      </c>
      <c r="BM43" s="70">
        <f t="shared" si="5"/>
        <v>9500030.0000000112</v>
      </c>
      <c r="BN43" s="70">
        <f t="shared" si="5"/>
        <v>9500030.0000000112</v>
      </c>
    </row>
    <row r="45" spans="1:66" x14ac:dyDescent="0.35">
      <c r="C45" s="136" t="s">
        <v>343</v>
      </c>
    </row>
    <row r="46" spans="1:66" x14ac:dyDescent="0.35">
      <c r="G46" s="176">
        <f>'Invoer warmte'!$G$7</f>
        <v>2025</v>
      </c>
      <c r="H46" s="176">
        <f>G46+1</f>
        <v>2026</v>
      </c>
      <c r="I46" s="176">
        <f t="shared" ref="I46" si="6">H46+1</f>
        <v>2027</v>
      </c>
      <c r="J46" s="176">
        <f t="shared" ref="J46" si="7">I46+1</f>
        <v>2028</v>
      </c>
      <c r="K46" s="176">
        <f t="shared" ref="K46" si="8">J46+1</f>
        <v>2029</v>
      </c>
      <c r="L46" s="176">
        <f t="shared" ref="L46" si="9">K46+1</f>
        <v>2030</v>
      </c>
      <c r="M46" s="176">
        <f t="shared" ref="M46" si="10">L46+1</f>
        <v>2031</v>
      </c>
      <c r="N46" s="176">
        <f t="shared" ref="N46" si="11">M46+1</f>
        <v>2032</v>
      </c>
      <c r="O46" s="176">
        <f t="shared" ref="O46" si="12">N46+1</f>
        <v>2033</v>
      </c>
      <c r="P46" s="176">
        <f t="shared" ref="P46" si="13">O46+1</f>
        <v>2034</v>
      </c>
      <c r="Q46" s="176">
        <f t="shared" ref="Q46" si="14">P46+1</f>
        <v>2035</v>
      </c>
      <c r="R46" s="176">
        <f t="shared" ref="R46" si="15">Q46+1</f>
        <v>2036</v>
      </c>
      <c r="S46" s="176">
        <f t="shared" ref="S46" si="16">R46+1</f>
        <v>2037</v>
      </c>
      <c r="T46" s="176">
        <f t="shared" ref="T46" si="17">S46+1</f>
        <v>2038</v>
      </c>
      <c r="U46" s="176">
        <f t="shared" ref="U46" si="18">T46+1</f>
        <v>2039</v>
      </c>
      <c r="V46" s="176">
        <f t="shared" ref="V46" si="19">U46+1</f>
        <v>2040</v>
      </c>
      <c r="W46" s="176">
        <f t="shared" ref="W46" si="20">V46+1</f>
        <v>2041</v>
      </c>
      <c r="X46" s="176">
        <f t="shared" ref="X46" si="21">W46+1</f>
        <v>2042</v>
      </c>
      <c r="Y46" s="176">
        <f t="shared" ref="Y46" si="22">X46+1</f>
        <v>2043</v>
      </c>
      <c r="Z46" s="176">
        <f t="shared" ref="Z46" si="23">Y46+1</f>
        <v>2044</v>
      </c>
      <c r="AA46" s="176">
        <f t="shared" ref="AA46" si="24">Z46+1</f>
        <v>2045</v>
      </c>
      <c r="AB46" s="176">
        <f t="shared" ref="AB46" si="25">AA46+1</f>
        <v>2046</v>
      </c>
      <c r="AC46" s="176">
        <f t="shared" ref="AC46" si="26">AB46+1</f>
        <v>2047</v>
      </c>
      <c r="AD46" s="176">
        <f t="shared" ref="AD46" si="27">AC46+1</f>
        <v>2048</v>
      </c>
      <c r="AE46" s="176">
        <f t="shared" ref="AE46" si="28">AD46+1</f>
        <v>2049</v>
      </c>
      <c r="AF46" s="176">
        <f t="shared" ref="AF46" si="29">AE46+1</f>
        <v>2050</v>
      </c>
      <c r="AG46" s="176">
        <f t="shared" ref="AG46" si="30">AF46+1</f>
        <v>2051</v>
      </c>
      <c r="AH46" s="176">
        <f t="shared" ref="AH46" si="31">AG46+1</f>
        <v>2052</v>
      </c>
      <c r="AI46" s="176">
        <f t="shared" ref="AI46" si="32">AH46+1</f>
        <v>2053</v>
      </c>
      <c r="AJ46" s="176">
        <f t="shared" ref="AJ46" si="33">AI46+1</f>
        <v>2054</v>
      </c>
      <c r="AK46" s="176">
        <f t="shared" ref="AK46" si="34">AJ46+1</f>
        <v>2055</v>
      </c>
      <c r="AL46" s="176">
        <f t="shared" ref="AL46" si="35">AK46+1</f>
        <v>2056</v>
      </c>
      <c r="AM46" s="176">
        <f t="shared" ref="AM46" si="36">AL46+1</f>
        <v>2057</v>
      </c>
      <c r="AN46" s="176">
        <f t="shared" ref="AN46" si="37">AM46+1</f>
        <v>2058</v>
      </c>
      <c r="AO46" s="176">
        <f t="shared" ref="AO46" si="38">AN46+1</f>
        <v>2059</v>
      </c>
      <c r="AP46" s="176">
        <f t="shared" ref="AP46" si="39">AO46+1</f>
        <v>2060</v>
      </c>
      <c r="AQ46" s="176">
        <f t="shared" ref="AQ46" si="40">AP46+1</f>
        <v>2061</v>
      </c>
      <c r="AR46" s="176">
        <f t="shared" ref="AR46" si="41">AQ46+1</f>
        <v>2062</v>
      </c>
      <c r="AS46" s="176">
        <f t="shared" ref="AS46" si="42">AR46+1</f>
        <v>2063</v>
      </c>
      <c r="AT46" s="176">
        <f t="shared" ref="AT46" si="43">AS46+1</f>
        <v>2064</v>
      </c>
      <c r="AU46" s="176">
        <f t="shared" ref="AU46" si="44">AT46+1</f>
        <v>2065</v>
      </c>
      <c r="AV46" s="176">
        <f t="shared" ref="AV46" si="45">AU46+1</f>
        <v>2066</v>
      </c>
      <c r="AW46" s="176">
        <f t="shared" ref="AW46" si="46">AV46+1</f>
        <v>2067</v>
      </c>
      <c r="AX46" s="176">
        <f t="shared" ref="AX46" si="47">AW46+1</f>
        <v>2068</v>
      </c>
      <c r="AY46" s="176">
        <f t="shared" ref="AY46" si="48">AX46+1</f>
        <v>2069</v>
      </c>
      <c r="AZ46" s="176">
        <f t="shared" ref="AZ46" si="49">AY46+1</f>
        <v>2070</v>
      </c>
      <c r="BA46" s="176">
        <f t="shared" ref="BA46" si="50">AZ46+1</f>
        <v>2071</v>
      </c>
      <c r="BB46" s="176">
        <f t="shared" ref="BB46" si="51">BA46+1</f>
        <v>2072</v>
      </c>
      <c r="BC46" s="176">
        <f t="shared" ref="BC46" si="52">BB46+1</f>
        <v>2073</v>
      </c>
      <c r="BD46" s="176">
        <f t="shared" ref="BD46" si="53">BC46+1</f>
        <v>2074</v>
      </c>
      <c r="BE46" s="176">
        <f t="shared" ref="BE46" si="54">BD46+1</f>
        <v>2075</v>
      </c>
      <c r="BF46" s="176">
        <f t="shared" ref="BF46" si="55">BE46+1</f>
        <v>2076</v>
      </c>
      <c r="BG46" s="176">
        <f t="shared" ref="BG46" si="56">BF46+1</f>
        <v>2077</v>
      </c>
      <c r="BH46" s="176">
        <f t="shared" ref="BH46" si="57">BG46+1</f>
        <v>2078</v>
      </c>
      <c r="BI46" s="176">
        <f t="shared" ref="BI46" si="58">BH46+1</f>
        <v>2079</v>
      </c>
      <c r="BJ46" s="176">
        <f t="shared" ref="BJ46" si="59">BI46+1</f>
        <v>2080</v>
      </c>
      <c r="BK46" s="176">
        <f t="shared" ref="BK46" si="60">BJ46+1</f>
        <v>2081</v>
      </c>
      <c r="BL46" s="176">
        <f t="shared" ref="BL46" si="61">BK46+1</f>
        <v>2082</v>
      </c>
      <c r="BM46" s="176">
        <f t="shared" ref="BM46" si="62">BL46+1</f>
        <v>2083</v>
      </c>
      <c r="BN46" s="176">
        <f t="shared" ref="BN46" si="63">BM46+1</f>
        <v>2084</v>
      </c>
    </row>
    <row r="47" spans="1:66" x14ac:dyDescent="0.35">
      <c r="E47" t="s">
        <v>237</v>
      </c>
      <c r="G47" s="68">
        <f>G14</f>
        <v>1000000</v>
      </c>
      <c r="H47" s="68">
        <f t="shared" ref="H47:AM47" si="64">G47+H14-G70</f>
        <v>933333.33333333337</v>
      </c>
      <c r="I47" s="68">
        <f t="shared" si="64"/>
        <v>866666.66666666674</v>
      </c>
      <c r="J47" s="68">
        <f t="shared" si="64"/>
        <v>800000.00000000012</v>
      </c>
      <c r="K47" s="68">
        <f t="shared" si="64"/>
        <v>733333.33333333349</v>
      </c>
      <c r="L47" s="68">
        <f t="shared" si="64"/>
        <v>666666.66666666686</v>
      </c>
      <c r="M47" s="68">
        <f t="shared" si="64"/>
        <v>600000.00000000023</v>
      </c>
      <c r="N47" s="68">
        <f t="shared" si="64"/>
        <v>533333.3333333336</v>
      </c>
      <c r="O47" s="68">
        <f t="shared" si="64"/>
        <v>466666.66666666692</v>
      </c>
      <c r="P47" s="68">
        <f t="shared" si="64"/>
        <v>400000.00000000023</v>
      </c>
      <c r="Q47" s="68">
        <f t="shared" si="64"/>
        <v>333333.33333333355</v>
      </c>
      <c r="R47" s="68">
        <f t="shared" si="64"/>
        <v>266666.66666666686</v>
      </c>
      <c r="S47" s="68">
        <f t="shared" si="64"/>
        <v>200000.00000000017</v>
      </c>
      <c r="T47" s="68">
        <f t="shared" si="64"/>
        <v>133333.33333333349</v>
      </c>
      <c r="U47" s="68">
        <f t="shared" si="64"/>
        <v>66666.666666666817</v>
      </c>
      <c r="V47" s="68">
        <f t="shared" si="64"/>
        <v>1.4551915228366852E-10</v>
      </c>
      <c r="W47" s="68">
        <f t="shared" si="64"/>
        <v>1.4551915228366852E-10</v>
      </c>
      <c r="X47" s="68">
        <f t="shared" si="64"/>
        <v>1.4551915228366852E-10</v>
      </c>
      <c r="Y47" s="68">
        <f t="shared" si="64"/>
        <v>1.4551915228366852E-10</v>
      </c>
      <c r="Z47" s="68">
        <f t="shared" si="64"/>
        <v>1.4551915228366852E-10</v>
      </c>
      <c r="AA47" s="68">
        <f t="shared" si="64"/>
        <v>1.4551915228366852E-10</v>
      </c>
      <c r="AB47" s="68">
        <f t="shared" si="64"/>
        <v>1.4551915228366852E-10</v>
      </c>
      <c r="AC47" s="68">
        <f t="shared" si="64"/>
        <v>1.4551915228366852E-10</v>
      </c>
      <c r="AD47" s="68">
        <f t="shared" si="64"/>
        <v>1.4551915228366852E-10</v>
      </c>
      <c r="AE47" s="68">
        <f t="shared" si="64"/>
        <v>1.4551915228366852E-10</v>
      </c>
      <c r="AF47" s="68">
        <f t="shared" si="64"/>
        <v>1.4551915228366852E-10</v>
      </c>
      <c r="AG47" s="68">
        <f t="shared" si="64"/>
        <v>1.4551915228366852E-10</v>
      </c>
      <c r="AH47" s="68">
        <f t="shared" si="64"/>
        <v>1.4551915228366852E-10</v>
      </c>
      <c r="AI47" s="68">
        <f t="shared" si="64"/>
        <v>1.4551915228366852E-10</v>
      </c>
      <c r="AJ47" s="68">
        <f t="shared" si="64"/>
        <v>1.4551915228366852E-10</v>
      </c>
      <c r="AK47" s="68">
        <f t="shared" si="64"/>
        <v>1.4551915228366852E-10</v>
      </c>
      <c r="AL47" s="68">
        <f t="shared" si="64"/>
        <v>1.4551915228366852E-10</v>
      </c>
      <c r="AM47" s="68">
        <f t="shared" si="64"/>
        <v>1.4551915228366852E-10</v>
      </c>
      <c r="AN47" s="68">
        <f t="shared" ref="AN47:BN47" si="65">AM47+AN14-AM70</f>
        <v>1.4551915228366852E-10</v>
      </c>
      <c r="AO47" s="68">
        <f t="shared" si="65"/>
        <v>1.4551915228366852E-10</v>
      </c>
      <c r="AP47" s="68">
        <f t="shared" si="65"/>
        <v>1.4551915228366852E-10</v>
      </c>
      <c r="AQ47" s="68">
        <f t="shared" si="65"/>
        <v>1.4551915228366852E-10</v>
      </c>
      <c r="AR47" s="68">
        <f t="shared" si="65"/>
        <v>1.4551915228366852E-10</v>
      </c>
      <c r="AS47" s="68">
        <f t="shared" si="65"/>
        <v>1.4551915228366852E-10</v>
      </c>
      <c r="AT47" s="68">
        <f t="shared" si="65"/>
        <v>1.4551915228366852E-10</v>
      </c>
      <c r="AU47" s="68">
        <f t="shared" si="65"/>
        <v>1.4551915228366852E-10</v>
      </c>
      <c r="AV47" s="68">
        <f t="shared" si="65"/>
        <v>1.4551915228366852E-10</v>
      </c>
      <c r="AW47" s="68">
        <f t="shared" si="65"/>
        <v>1.4551915228366852E-10</v>
      </c>
      <c r="AX47" s="68">
        <f t="shared" si="65"/>
        <v>1.4551915228366852E-10</v>
      </c>
      <c r="AY47" s="68">
        <f t="shared" si="65"/>
        <v>1.4551915228366852E-10</v>
      </c>
      <c r="AZ47" s="68">
        <f t="shared" si="65"/>
        <v>1.4551915228366852E-10</v>
      </c>
      <c r="BA47" s="68">
        <f t="shared" si="65"/>
        <v>1.4551915228366852E-10</v>
      </c>
      <c r="BB47" s="68">
        <f t="shared" si="65"/>
        <v>1.4551915228366852E-10</v>
      </c>
      <c r="BC47" s="68">
        <f t="shared" si="65"/>
        <v>1.4551915228366852E-10</v>
      </c>
      <c r="BD47" s="68">
        <f t="shared" si="65"/>
        <v>1.4551915228366852E-10</v>
      </c>
      <c r="BE47" s="68">
        <f t="shared" si="65"/>
        <v>1.4551915228366852E-10</v>
      </c>
      <c r="BF47" s="68">
        <f t="shared" si="65"/>
        <v>1.4551915228366852E-10</v>
      </c>
      <c r="BG47" s="68">
        <f t="shared" si="65"/>
        <v>1.4551915228366852E-10</v>
      </c>
      <c r="BH47" s="68">
        <f t="shared" si="65"/>
        <v>1.4551915228366852E-10</v>
      </c>
      <c r="BI47" s="68">
        <f t="shared" si="65"/>
        <v>1.4551915228366852E-10</v>
      </c>
      <c r="BJ47" s="68">
        <f t="shared" si="65"/>
        <v>1.4551915228366852E-10</v>
      </c>
      <c r="BK47" s="68">
        <f t="shared" si="65"/>
        <v>1.4551915228366852E-10</v>
      </c>
      <c r="BL47" s="68">
        <f t="shared" si="65"/>
        <v>1.4551915228366852E-10</v>
      </c>
      <c r="BM47" s="68">
        <f t="shared" si="65"/>
        <v>1.4551915228366852E-10</v>
      </c>
      <c r="BN47" s="68">
        <f t="shared" si="65"/>
        <v>1.4551915228366852E-10</v>
      </c>
    </row>
    <row r="48" spans="1:66" x14ac:dyDescent="0.35">
      <c r="E48" t="s">
        <v>238</v>
      </c>
      <c r="G48" s="68">
        <f>G15</f>
        <v>0</v>
      </c>
      <c r="H48" s="68">
        <f t="shared" ref="H48:AM48" si="66">G48+H15-G71</f>
        <v>0</v>
      </c>
      <c r="I48" s="68">
        <f t="shared" si="66"/>
        <v>0</v>
      </c>
      <c r="J48" s="68">
        <f t="shared" si="66"/>
        <v>0</v>
      </c>
      <c r="K48" s="68">
        <f t="shared" si="66"/>
        <v>0</v>
      </c>
      <c r="L48" s="68">
        <f t="shared" si="66"/>
        <v>0</v>
      </c>
      <c r="M48" s="68">
        <f t="shared" si="66"/>
        <v>0</v>
      </c>
      <c r="N48" s="68">
        <f t="shared" si="66"/>
        <v>0</v>
      </c>
      <c r="O48" s="68">
        <f t="shared" si="66"/>
        <v>0</v>
      </c>
      <c r="P48" s="68">
        <f t="shared" si="66"/>
        <v>0</v>
      </c>
      <c r="Q48" s="68">
        <f t="shared" si="66"/>
        <v>0</v>
      </c>
      <c r="R48" s="68">
        <f t="shared" si="66"/>
        <v>0</v>
      </c>
      <c r="S48" s="68">
        <f t="shared" si="66"/>
        <v>0</v>
      </c>
      <c r="T48" s="68">
        <f t="shared" si="66"/>
        <v>0</v>
      </c>
      <c r="U48" s="68">
        <f t="shared" si="66"/>
        <v>0</v>
      </c>
      <c r="V48" s="68">
        <f t="shared" si="66"/>
        <v>0</v>
      </c>
      <c r="W48" s="68">
        <f t="shared" si="66"/>
        <v>0</v>
      </c>
      <c r="X48" s="68">
        <f t="shared" si="66"/>
        <v>0</v>
      </c>
      <c r="Y48" s="68">
        <f t="shared" si="66"/>
        <v>0</v>
      </c>
      <c r="Z48" s="68">
        <f t="shared" si="66"/>
        <v>0</v>
      </c>
      <c r="AA48" s="68">
        <f t="shared" si="66"/>
        <v>0</v>
      </c>
      <c r="AB48" s="68">
        <f t="shared" si="66"/>
        <v>0</v>
      </c>
      <c r="AC48" s="68">
        <f t="shared" si="66"/>
        <v>0</v>
      </c>
      <c r="AD48" s="68">
        <f t="shared" si="66"/>
        <v>0</v>
      </c>
      <c r="AE48" s="68">
        <f t="shared" si="66"/>
        <v>0</v>
      </c>
      <c r="AF48" s="68">
        <f t="shared" si="66"/>
        <v>0</v>
      </c>
      <c r="AG48" s="68">
        <f t="shared" si="66"/>
        <v>0</v>
      </c>
      <c r="AH48" s="68">
        <f t="shared" si="66"/>
        <v>0</v>
      </c>
      <c r="AI48" s="68">
        <f t="shared" si="66"/>
        <v>0</v>
      </c>
      <c r="AJ48" s="68">
        <f t="shared" si="66"/>
        <v>0</v>
      </c>
      <c r="AK48" s="68">
        <f t="shared" si="66"/>
        <v>0</v>
      </c>
      <c r="AL48" s="68">
        <f t="shared" si="66"/>
        <v>0</v>
      </c>
      <c r="AM48" s="68">
        <f t="shared" si="66"/>
        <v>0</v>
      </c>
      <c r="AN48" s="68">
        <f t="shared" ref="AN48:BN48" si="67">AM48+AN15-AM71</f>
        <v>0</v>
      </c>
      <c r="AO48" s="68">
        <f t="shared" si="67"/>
        <v>0</v>
      </c>
      <c r="AP48" s="68">
        <f t="shared" si="67"/>
        <v>0</v>
      </c>
      <c r="AQ48" s="68">
        <f t="shared" si="67"/>
        <v>0</v>
      </c>
      <c r="AR48" s="68">
        <f t="shared" si="67"/>
        <v>0</v>
      </c>
      <c r="AS48" s="68">
        <f t="shared" si="67"/>
        <v>0</v>
      </c>
      <c r="AT48" s="68">
        <f t="shared" si="67"/>
        <v>0</v>
      </c>
      <c r="AU48" s="68">
        <f t="shared" si="67"/>
        <v>0</v>
      </c>
      <c r="AV48" s="68">
        <f t="shared" si="67"/>
        <v>0</v>
      </c>
      <c r="AW48" s="68">
        <f t="shared" si="67"/>
        <v>0</v>
      </c>
      <c r="AX48" s="68">
        <f t="shared" si="67"/>
        <v>0</v>
      </c>
      <c r="AY48" s="68">
        <f t="shared" si="67"/>
        <v>0</v>
      </c>
      <c r="AZ48" s="68">
        <f t="shared" si="67"/>
        <v>0</v>
      </c>
      <c r="BA48" s="68">
        <f t="shared" si="67"/>
        <v>0</v>
      </c>
      <c r="BB48" s="68">
        <f t="shared" si="67"/>
        <v>0</v>
      </c>
      <c r="BC48" s="68">
        <f t="shared" si="67"/>
        <v>0</v>
      </c>
      <c r="BD48" s="68">
        <f t="shared" si="67"/>
        <v>0</v>
      </c>
      <c r="BE48" s="68">
        <f t="shared" si="67"/>
        <v>0</v>
      </c>
      <c r="BF48" s="68">
        <f t="shared" si="67"/>
        <v>0</v>
      </c>
      <c r="BG48" s="68">
        <f t="shared" si="67"/>
        <v>0</v>
      </c>
      <c r="BH48" s="68">
        <f t="shared" si="67"/>
        <v>0</v>
      </c>
      <c r="BI48" s="68">
        <f t="shared" si="67"/>
        <v>0</v>
      </c>
      <c r="BJ48" s="68">
        <f t="shared" si="67"/>
        <v>0</v>
      </c>
      <c r="BK48" s="68">
        <f t="shared" si="67"/>
        <v>0</v>
      </c>
      <c r="BL48" s="68">
        <f t="shared" si="67"/>
        <v>0</v>
      </c>
      <c r="BM48" s="68">
        <f t="shared" si="67"/>
        <v>0</v>
      </c>
      <c r="BN48" s="68">
        <f t="shared" si="67"/>
        <v>0</v>
      </c>
    </row>
    <row r="49" spans="1:66" x14ac:dyDescent="0.35">
      <c r="E49" t="s">
        <v>239</v>
      </c>
      <c r="G49" s="68">
        <f>G16</f>
        <v>0</v>
      </c>
      <c r="H49" s="68">
        <f t="shared" ref="H49:AM49" si="68">G49+H16-G72</f>
        <v>0</v>
      </c>
      <c r="I49" s="68">
        <f t="shared" si="68"/>
        <v>0</v>
      </c>
      <c r="J49" s="68">
        <f t="shared" si="68"/>
        <v>0</v>
      </c>
      <c r="K49" s="68">
        <f t="shared" si="68"/>
        <v>0</v>
      </c>
      <c r="L49" s="68">
        <f t="shared" si="68"/>
        <v>0</v>
      </c>
      <c r="M49" s="68">
        <f t="shared" si="68"/>
        <v>0</v>
      </c>
      <c r="N49" s="68">
        <f t="shared" si="68"/>
        <v>0</v>
      </c>
      <c r="O49" s="68">
        <f t="shared" si="68"/>
        <v>0</v>
      </c>
      <c r="P49" s="68">
        <f t="shared" si="68"/>
        <v>0</v>
      </c>
      <c r="Q49" s="68">
        <f t="shared" si="68"/>
        <v>0</v>
      </c>
      <c r="R49" s="68">
        <f t="shared" si="68"/>
        <v>0</v>
      </c>
      <c r="S49" s="68">
        <f t="shared" si="68"/>
        <v>0</v>
      </c>
      <c r="T49" s="68">
        <f t="shared" si="68"/>
        <v>0</v>
      </c>
      <c r="U49" s="68">
        <f t="shared" si="68"/>
        <v>0</v>
      </c>
      <c r="V49" s="68">
        <f t="shared" si="68"/>
        <v>0</v>
      </c>
      <c r="W49" s="68">
        <f t="shared" si="68"/>
        <v>0</v>
      </c>
      <c r="X49" s="68">
        <f t="shared" si="68"/>
        <v>0</v>
      </c>
      <c r="Y49" s="68">
        <f t="shared" si="68"/>
        <v>0</v>
      </c>
      <c r="Z49" s="68">
        <f t="shared" si="68"/>
        <v>0</v>
      </c>
      <c r="AA49" s="68">
        <f t="shared" si="68"/>
        <v>0</v>
      </c>
      <c r="AB49" s="68">
        <f t="shared" si="68"/>
        <v>0</v>
      </c>
      <c r="AC49" s="68">
        <f t="shared" si="68"/>
        <v>0</v>
      </c>
      <c r="AD49" s="68">
        <f t="shared" si="68"/>
        <v>0</v>
      </c>
      <c r="AE49" s="68">
        <f t="shared" si="68"/>
        <v>0</v>
      </c>
      <c r="AF49" s="68">
        <f t="shared" si="68"/>
        <v>0</v>
      </c>
      <c r="AG49" s="68">
        <f t="shared" si="68"/>
        <v>0</v>
      </c>
      <c r="AH49" s="68">
        <f t="shared" si="68"/>
        <v>0</v>
      </c>
      <c r="AI49" s="68">
        <f t="shared" si="68"/>
        <v>0</v>
      </c>
      <c r="AJ49" s="68">
        <f t="shared" si="68"/>
        <v>0</v>
      </c>
      <c r="AK49" s="68">
        <f t="shared" si="68"/>
        <v>0</v>
      </c>
      <c r="AL49" s="68">
        <f t="shared" si="68"/>
        <v>0</v>
      </c>
      <c r="AM49" s="68">
        <f t="shared" si="68"/>
        <v>0</v>
      </c>
      <c r="AN49" s="68">
        <f t="shared" ref="AN49:BN49" si="69">AM49+AN16-AM72</f>
        <v>0</v>
      </c>
      <c r="AO49" s="68">
        <f t="shared" si="69"/>
        <v>0</v>
      </c>
      <c r="AP49" s="68">
        <f t="shared" si="69"/>
        <v>0</v>
      </c>
      <c r="AQ49" s="68">
        <f t="shared" si="69"/>
        <v>0</v>
      </c>
      <c r="AR49" s="68">
        <f t="shared" si="69"/>
        <v>0</v>
      </c>
      <c r="AS49" s="68">
        <f t="shared" si="69"/>
        <v>0</v>
      </c>
      <c r="AT49" s="68">
        <f t="shared" si="69"/>
        <v>0</v>
      </c>
      <c r="AU49" s="68">
        <f t="shared" si="69"/>
        <v>0</v>
      </c>
      <c r="AV49" s="68">
        <f t="shared" si="69"/>
        <v>0</v>
      </c>
      <c r="AW49" s="68">
        <f t="shared" si="69"/>
        <v>0</v>
      </c>
      <c r="AX49" s="68">
        <f t="shared" si="69"/>
        <v>0</v>
      </c>
      <c r="AY49" s="68">
        <f t="shared" si="69"/>
        <v>0</v>
      </c>
      <c r="AZ49" s="68">
        <f t="shared" si="69"/>
        <v>0</v>
      </c>
      <c r="BA49" s="68">
        <f t="shared" si="69"/>
        <v>0</v>
      </c>
      <c r="BB49" s="68">
        <f t="shared" si="69"/>
        <v>0</v>
      </c>
      <c r="BC49" s="68">
        <f t="shared" si="69"/>
        <v>0</v>
      </c>
      <c r="BD49" s="68">
        <f t="shared" si="69"/>
        <v>0</v>
      </c>
      <c r="BE49" s="68">
        <f t="shared" si="69"/>
        <v>0</v>
      </c>
      <c r="BF49" s="68">
        <f t="shared" si="69"/>
        <v>0</v>
      </c>
      <c r="BG49" s="68">
        <f t="shared" si="69"/>
        <v>0</v>
      </c>
      <c r="BH49" s="68">
        <f t="shared" si="69"/>
        <v>0</v>
      </c>
      <c r="BI49" s="68">
        <f t="shared" si="69"/>
        <v>0</v>
      </c>
      <c r="BJ49" s="68">
        <f t="shared" si="69"/>
        <v>0</v>
      </c>
      <c r="BK49" s="68">
        <f t="shared" si="69"/>
        <v>0</v>
      </c>
      <c r="BL49" s="68">
        <f t="shared" si="69"/>
        <v>0</v>
      </c>
      <c r="BM49" s="68">
        <f t="shared" si="69"/>
        <v>0</v>
      </c>
      <c r="BN49" s="68">
        <f t="shared" si="69"/>
        <v>0</v>
      </c>
    </row>
    <row r="50" spans="1:66" x14ac:dyDescent="0.35">
      <c r="E50" t="s">
        <v>240</v>
      </c>
      <c r="G50" s="68">
        <f>G17</f>
        <v>0</v>
      </c>
      <c r="H50" s="68">
        <f t="shared" ref="H50:AM50" si="70">G50+H17-G73</f>
        <v>0</v>
      </c>
      <c r="I50" s="68">
        <f t="shared" si="70"/>
        <v>0</v>
      </c>
      <c r="J50" s="68">
        <f t="shared" si="70"/>
        <v>0</v>
      </c>
      <c r="K50" s="68">
        <f t="shared" si="70"/>
        <v>0</v>
      </c>
      <c r="L50" s="68">
        <f t="shared" si="70"/>
        <v>0</v>
      </c>
      <c r="M50" s="68">
        <f t="shared" si="70"/>
        <v>0</v>
      </c>
      <c r="N50" s="68">
        <f t="shared" si="70"/>
        <v>0</v>
      </c>
      <c r="O50" s="68">
        <f t="shared" si="70"/>
        <v>0</v>
      </c>
      <c r="P50" s="68">
        <f t="shared" si="70"/>
        <v>0</v>
      </c>
      <c r="Q50" s="68">
        <f t="shared" si="70"/>
        <v>0</v>
      </c>
      <c r="R50" s="68">
        <f t="shared" si="70"/>
        <v>0</v>
      </c>
      <c r="S50" s="68">
        <f t="shared" si="70"/>
        <v>0</v>
      </c>
      <c r="T50" s="68">
        <f t="shared" si="70"/>
        <v>0</v>
      </c>
      <c r="U50" s="68">
        <f t="shared" si="70"/>
        <v>0</v>
      </c>
      <c r="V50" s="68">
        <f t="shared" si="70"/>
        <v>0</v>
      </c>
      <c r="W50" s="68">
        <f t="shared" si="70"/>
        <v>0</v>
      </c>
      <c r="X50" s="68">
        <f t="shared" si="70"/>
        <v>0</v>
      </c>
      <c r="Y50" s="68">
        <f t="shared" si="70"/>
        <v>0</v>
      </c>
      <c r="Z50" s="68">
        <f t="shared" si="70"/>
        <v>0</v>
      </c>
      <c r="AA50" s="68">
        <f t="shared" si="70"/>
        <v>0</v>
      </c>
      <c r="AB50" s="68">
        <f t="shared" si="70"/>
        <v>0</v>
      </c>
      <c r="AC50" s="68">
        <f t="shared" si="70"/>
        <v>0</v>
      </c>
      <c r="AD50" s="68">
        <f t="shared" si="70"/>
        <v>0</v>
      </c>
      <c r="AE50" s="68">
        <f t="shared" si="70"/>
        <v>0</v>
      </c>
      <c r="AF50" s="68">
        <f t="shared" si="70"/>
        <v>0</v>
      </c>
      <c r="AG50" s="68">
        <f t="shared" si="70"/>
        <v>0</v>
      </c>
      <c r="AH50" s="68">
        <f t="shared" si="70"/>
        <v>0</v>
      </c>
      <c r="AI50" s="68">
        <f t="shared" si="70"/>
        <v>0</v>
      </c>
      <c r="AJ50" s="68">
        <f t="shared" si="70"/>
        <v>0</v>
      </c>
      <c r="AK50" s="68">
        <f t="shared" si="70"/>
        <v>0</v>
      </c>
      <c r="AL50" s="68">
        <f t="shared" si="70"/>
        <v>0</v>
      </c>
      <c r="AM50" s="68">
        <f t="shared" si="70"/>
        <v>0</v>
      </c>
      <c r="AN50" s="68">
        <f t="shared" ref="AN50:BN50" si="71">AM50+AN17-AM73</f>
        <v>0</v>
      </c>
      <c r="AO50" s="68">
        <f t="shared" si="71"/>
        <v>0</v>
      </c>
      <c r="AP50" s="68">
        <f t="shared" si="71"/>
        <v>0</v>
      </c>
      <c r="AQ50" s="68">
        <f t="shared" si="71"/>
        <v>0</v>
      </c>
      <c r="AR50" s="68">
        <f t="shared" si="71"/>
        <v>0</v>
      </c>
      <c r="AS50" s="68">
        <f t="shared" si="71"/>
        <v>0</v>
      </c>
      <c r="AT50" s="68">
        <f t="shared" si="71"/>
        <v>0</v>
      </c>
      <c r="AU50" s="68">
        <f t="shared" si="71"/>
        <v>0</v>
      </c>
      <c r="AV50" s="68">
        <f t="shared" si="71"/>
        <v>0</v>
      </c>
      <c r="AW50" s="68">
        <f t="shared" si="71"/>
        <v>0</v>
      </c>
      <c r="AX50" s="68">
        <f t="shared" si="71"/>
        <v>0</v>
      </c>
      <c r="AY50" s="68">
        <f t="shared" si="71"/>
        <v>0</v>
      </c>
      <c r="AZ50" s="68">
        <f t="shared" si="71"/>
        <v>0</v>
      </c>
      <c r="BA50" s="68">
        <f t="shared" si="71"/>
        <v>0</v>
      </c>
      <c r="BB50" s="68">
        <f t="shared" si="71"/>
        <v>0</v>
      </c>
      <c r="BC50" s="68">
        <f t="shared" si="71"/>
        <v>0</v>
      </c>
      <c r="BD50" s="68">
        <f t="shared" si="71"/>
        <v>0</v>
      </c>
      <c r="BE50" s="68">
        <f t="shared" si="71"/>
        <v>0</v>
      </c>
      <c r="BF50" s="68">
        <f t="shared" si="71"/>
        <v>0</v>
      </c>
      <c r="BG50" s="68">
        <f t="shared" si="71"/>
        <v>0</v>
      </c>
      <c r="BH50" s="68">
        <f t="shared" si="71"/>
        <v>0</v>
      </c>
      <c r="BI50" s="68">
        <f t="shared" si="71"/>
        <v>0</v>
      </c>
      <c r="BJ50" s="68">
        <f t="shared" si="71"/>
        <v>0</v>
      </c>
      <c r="BK50" s="68">
        <f t="shared" si="71"/>
        <v>0</v>
      </c>
      <c r="BL50" s="68">
        <f t="shared" si="71"/>
        <v>0</v>
      </c>
      <c r="BM50" s="68">
        <f t="shared" si="71"/>
        <v>0</v>
      </c>
      <c r="BN50" s="68">
        <f t="shared" si="71"/>
        <v>0</v>
      </c>
    </row>
    <row r="51" spans="1:66" x14ac:dyDescent="0.35">
      <c r="E51" t="s">
        <v>241</v>
      </c>
      <c r="G51" s="68">
        <f>G18</f>
        <v>0</v>
      </c>
      <c r="H51" s="68">
        <f t="shared" ref="H51:AM51" si="72">G51+H18-G74</f>
        <v>0</v>
      </c>
      <c r="I51" s="68">
        <f t="shared" si="72"/>
        <v>0</v>
      </c>
      <c r="J51" s="68">
        <f t="shared" si="72"/>
        <v>0</v>
      </c>
      <c r="K51" s="68">
        <f t="shared" si="72"/>
        <v>0</v>
      </c>
      <c r="L51" s="68">
        <f t="shared" si="72"/>
        <v>0</v>
      </c>
      <c r="M51" s="68">
        <f t="shared" si="72"/>
        <v>0</v>
      </c>
      <c r="N51" s="68">
        <f t="shared" si="72"/>
        <v>0</v>
      </c>
      <c r="O51" s="68">
        <f t="shared" si="72"/>
        <v>0</v>
      </c>
      <c r="P51" s="68">
        <f t="shared" si="72"/>
        <v>0</v>
      </c>
      <c r="Q51" s="68">
        <f t="shared" si="72"/>
        <v>0</v>
      </c>
      <c r="R51" s="68">
        <f t="shared" si="72"/>
        <v>0</v>
      </c>
      <c r="S51" s="68">
        <f t="shared" si="72"/>
        <v>0</v>
      </c>
      <c r="T51" s="68">
        <f t="shared" si="72"/>
        <v>0</v>
      </c>
      <c r="U51" s="68">
        <f t="shared" si="72"/>
        <v>0</v>
      </c>
      <c r="V51" s="68">
        <f t="shared" si="72"/>
        <v>0</v>
      </c>
      <c r="W51" s="68">
        <f t="shared" si="72"/>
        <v>0</v>
      </c>
      <c r="X51" s="68">
        <f t="shared" si="72"/>
        <v>0</v>
      </c>
      <c r="Y51" s="68">
        <f t="shared" si="72"/>
        <v>0</v>
      </c>
      <c r="Z51" s="68">
        <f t="shared" si="72"/>
        <v>0</v>
      </c>
      <c r="AA51" s="68">
        <f t="shared" si="72"/>
        <v>0</v>
      </c>
      <c r="AB51" s="68">
        <f t="shared" si="72"/>
        <v>0</v>
      </c>
      <c r="AC51" s="68">
        <f t="shared" si="72"/>
        <v>0</v>
      </c>
      <c r="AD51" s="68">
        <f t="shared" si="72"/>
        <v>0</v>
      </c>
      <c r="AE51" s="68">
        <f t="shared" si="72"/>
        <v>0</v>
      </c>
      <c r="AF51" s="68">
        <f t="shared" si="72"/>
        <v>0</v>
      </c>
      <c r="AG51" s="68">
        <f t="shared" si="72"/>
        <v>0</v>
      </c>
      <c r="AH51" s="68">
        <f t="shared" si="72"/>
        <v>0</v>
      </c>
      <c r="AI51" s="68">
        <f t="shared" si="72"/>
        <v>0</v>
      </c>
      <c r="AJ51" s="68">
        <f t="shared" si="72"/>
        <v>0</v>
      </c>
      <c r="AK51" s="68">
        <f t="shared" si="72"/>
        <v>0</v>
      </c>
      <c r="AL51" s="68">
        <f t="shared" si="72"/>
        <v>0</v>
      </c>
      <c r="AM51" s="68">
        <f t="shared" si="72"/>
        <v>0</v>
      </c>
      <c r="AN51" s="68">
        <f t="shared" ref="AN51:BN51" si="73">AM51+AN18-AM74</f>
        <v>0</v>
      </c>
      <c r="AO51" s="68">
        <f t="shared" si="73"/>
        <v>0</v>
      </c>
      <c r="AP51" s="68">
        <f t="shared" si="73"/>
        <v>0</v>
      </c>
      <c r="AQ51" s="68">
        <f t="shared" si="73"/>
        <v>0</v>
      </c>
      <c r="AR51" s="68">
        <f t="shared" si="73"/>
        <v>0</v>
      </c>
      <c r="AS51" s="68">
        <f t="shared" si="73"/>
        <v>0</v>
      </c>
      <c r="AT51" s="68">
        <f t="shared" si="73"/>
        <v>0</v>
      </c>
      <c r="AU51" s="68">
        <f t="shared" si="73"/>
        <v>0</v>
      </c>
      <c r="AV51" s="68">
        <f t="shared" si="73"/>
        <v>0</v>
      </c>
      <c r="AW51" s="68">
        <f t="shared" si="73"/>
        <v>0</v>
      </c>
      <c r="AX51" s="68">
        <f t="shared" si="73"/>
        <v>0</v>
      </c>
      <c r="AY51" s="68">
        <f t="shared" si="73"/>
        <v>0</v>
      </c>
      <c r="AZ51" s="68">
        <f t="shared" si="73"/>
        <v>0</v>
      </c>
      <c r="BA51" s="68">
        <f t="shared" si="73"/>
        <v>0</v>
      </c>
      <c r="BB51" s="68">
        <f t="shared" si="73"/>
        <v>0</v>
      </c>
      <c r="BC51" s="68">
        <f t="shared" si="73"/>
        <v>0</v>
      </c>
      <c r="BD51" s="68">
        <f t="shared" si="73"/>
        <v>0</v>
      </c>
      <c r="BE51" s="68">
        <f t="shared" si="73"/>
        <v>0</v>
      </c>
      <c r="BF51" s="68">
        <f t="shared" si="73"/>
        <v>0</v>
      </c>
      <c r="BG51" s="68">
        <f t="shared" si="73"/>
        <v>0</v>
      </c>
      <c r="BH51" s="68">
        <f t="shared" si="73"/>
        <v>0</v>
      </c>
      <c r="BI51" s="68">
        <f t="shared" si="73"/>
        <v>0</v>
      </c>
      <c r="BJ51" s="68">
        <f t="shared" si="73"/>
        <v>0</v>
      </c>
      <c r="BK51" s="68">
        <f t="shared" si="73"/>
        <v>0</v>
      </c>
      <c r="BL51" s="68">
        <f t="shared" si="73"/>
        <v>0</v>
      </c>
      <c r="BM51" s="68">
        <f t="shared" si="73"/>
        <v>0</v>
      </c>
      <c r="BN51" s="68">
        <f t="shared" si="73"/>
        <v>0</v>
      </c>
    </row>
    <row r="52" spans="1:66" x14ac:dyDescent="0.35">
      <c r="E52" t="s">
        <v>1</v>
      </c>
      <c r="G52" s="68">
        <f>G58-SUM(G47:G51)-SUM(G53:G57)</f>
        <v>14000000</v>
      </c>
      <c r="H52" s="68">
        <f t="shared" ref="H52:BN52" si="74">H58-SUM(H47:H51)-SUM(H53:H57)</f>
        <v>17690666.666666657</v>
      </c>
      <c r="I52" s="68">
        <f t="shared" si="74"/>
        <v>18120944.447459478</v>
      </c>
      <c r="J52" s="68">
        <f t="shared" si="74"/>
        <v>18521582.09212596</v>
      </c>
      <c r="K52" s="68">
        <f t="shared" si="74"/>
        <v>18922986.880598731</v>
      </c>
      <c r="L52" s="68">
        <f t="shared" si="74"/>
        <v>19324285.192911975</v>
      </c>
      <c r="M52" s="68">
        <f t="shared" si="74"/>
        <v>19663528.512713578</v>
      </c>
      <c r="N52" s="68">
        <f t="shared" si="74"/>
        <v>19818380.360337958</v>
      </c>
      <c r="O52" s="68">
        <f t="shared" si="74"/>
        <v>19916217.49177919</v>
      </c>
      <c r="P52" s="68">
        <f t="shared" si="74"/>
        <v>20016322.16897022</v>
      </c>
      <c r="Q52" s="68">
        <f t="shared" si="74"/>
        <v>20114283.786300316</v>
      </c>
      <c r="R52" s="68">
        <f t="shared" si="74"/>
        <v>20733363.333333332</v>
      </c>
      <c r="S52" s="68">
        <f t="shared" si="74"/>
        <v>20800030</v>
      </c>
      <c r="T52" s="68">
        <f t="shared" si="74"/>
        <v>20866696.666666664</v>
      </c>
      <c r="U52" s="68">
        <f t="shared" si="74"/>
        <v>20933363.333333332</v>
      </c>
      <c r="V52" s="68">
        <f t="shared" si="74"/>
        <v>26133363.333333336</v>
      </c>
      <c r="W52" s="68">
        <f t="shared" si="74"/>
        <v>19466696.666666664</v>
      </c>
      <c r="X52" s="68">
        <f t="shared" si="74"/>
        <v>18700030</v>
      </c>
      <c r="Y52" s="68">
        <f t="shared" si="74"/>
        <v>17933363.333333336</v>
      </c>
      <c r="Z52" s="68">
        <f t="shared" si="74"/>
        <v>17166696.666666668</v>
      </c>
      <c r="AA52" s="68">
        <f t="shared" si="74"/>
        <v>16400030.000000004</v>
      </c>
      <c r="AB52" s="68">
        <f t="shared" si="74"/>
        <v>15633363.33333334</v>
      </c>
      <c r="AC52" s="68">
        <f t="shared" si="74"/>
        <v>14866696.666666673</v>
      </c>
      <c r="AD52" s="68">
        <f t="shared" si="74"/>
        <v>14100030.000000004</v>
      </c>
      <c r="AE52" s="68">
        <f t="shared" si="74"/>
        <v>13333363.33333334</v>
      </c>
      <c r="AF52" s="68">
        <f t="shared" si="74"/>
        <v>12566696.666666673</v>
      </c>
      <c r="AG52" s="68">
        <f t="shared" si="74"/>
        <v>11800030.000000007</v>
      </c>
      <c r="AH52" s="68">
        <f t="shared" si="74"/>
        <v>11033363.333333341</v>
      </c>
      <c r="AI52" s="68">
        <f t="shared" si="74"/>
        <v>10266696.666666675</v>
      </c>
      <c r="AJ52" s="68">
        <f t="shared" si="74"/>
        <v>9500030.0000000075</v>
      </c>
      <c r="AK52" s="68">
        <f t="shared" si="74"/>
        <v>9500030.0000000075</v>
      </c>
      <c r="AL52" s="68">
        <f t="shared" si="74"/>
        <v>9500030.0000000075</v>
      </c>
      <c r="AM52" s="68">
        <f t="shared" si="74"/>
        <v>9500030.0000000075</v>
      </c>
      <c r="AN52" s="68">
        <f t="shared" si="74"/>
        <v>9500030.0000000075</v>
      </c>
      <c r="AO52" s="68">
        <f t="shared" si="74"/>
        <v>9500030.0000000075</v>
      </c>
      <c r="AP52" s="68">
        <f t="shared" si="74"/>
        <v>9500030.0000000075</v>
      </c>
      <c r="AQ52" s="68">
        <f t="shared" si="74"/>
        <v>9500030.0000000075</v>
      </c>
      <c r="AR52" s="68">
        <f t="shared" si="74"/>
        <v>9500030.0000000075</v>
      </c>
      <c r="AS52" s="68">
        <f t="shared" si="74"/>
        <v>9500030.0000000075</v>
      </c>
      <c r="AT52" s="68">
        <f t="shared" si="74"/>
        <v>9500030.0000000075</v>
      </c>
      <c r="AU52" s="68">
        <f t="shared" si="74"/>
        <v>9500030.0000000075</v>
      </c>
      <c r="AV52" s="68">
        <f t="shared" si="74"/>
        <v>9500030.0000000075</v>
      </c>
      <c r="AW52" s="68">
        <f t="shared" si="74"/>
        <v>9500030.0000000075</v>
      </c>
      <c r="AX52" s="68">
        <f t="shared" si="74"/>
        <v>9500030.0000000075</v>
      </c>
      <c r="AY52" s="68">
        <f t="shared" si="74"/>
        <v>9500030.0000000075</v>
      </c>
      <c r="AZ52" s="68">
        <f t="shared" si="74"/>
        <v>9500030.0000000075</v>
      </c>
      <c r="BA52" s="68">
        <f t="shared" si="74"/>
        <v>9500030.0000000075</v>
      </c>
      <c r="BB52" s="68">
        <f t="shared" si="74"/>
        <v>9500030.0000000075</v>
      </c>
      <c r="BC52" s="68">
        <f t="shared" si="74"/>
        <v>9500030.0000000075</v>
      </c>
      <c r="BD52" s="68">
        <f t="shared" si="74"/>
        <v>9500030.0000000075</v>
      </c>
      <c r="BE52" s="68">
        <f t="shared" si="74"/>
        <v>9500030.0000000075</v>
      </c>
      <c r="BF52" s="68">
        <f t="shared" si="74"/>
        <v>9500030.0000000075</v>
      </c>
      <c r="BG52" s="68">
        <f t="shared" si="74"/>
        <v>9500030.0000000075</v>
      </c>
      <c r="BH52" s="68">
        <f t="shared" si="74"/>
        <v>9500030.0000000075</v>
      </c>
      <c r="BI52" s="68">
        <f t="shared" si="74"/>
        <v>9500030.0000000075</v>
      </c>
      <c r="BJ52" s="68">
        <f t="shared" si="74"/>
        <v>9500030.0000000075</v>
      </c>
      <c r="BK52" s="68">
        <f t="shared" si="74"/>
        <v>9500030.0000000075</v>
      </c>
      <c r="BL52" s="68">
        <f t="shared" si="74"/>
        <v>9500030.0000000075</v>
      </c>
      <c r="BM52" s="68">
        <f t="shared" si="74"/>
        <v>9500030.0000000075</v>
      </c>
      <c r="BN52" s="68">
        <f t="shared" si="74"/>
        <v>9500030.0000000075</v>
      </c>
    </row>
    <row r="53" spans="1:66" x14ac:dyDescent="0.35">
      <c r="E53" t="s">
        <v>243</v>
      </c>
      <c r="G53" s="68">
        <f>G7</f>
        <v>13000000</v>
      </c>
      <c r="H53" s="68">
        <f t="shared" ref="H53:AM53" si="75">G53+H7-G65</f>
        <v>12133333.333333334</v>
      </c>
      <c r="I53" s="68">
        <f t="shared" si="75"/>
        <v>11266666.666666668</v>
      </c>
      <c r="J53" s="68">
        <f t="shared" si="75"/>
        <v>10400000.000000002</v>
      </c>
      <c r="K53" s="68">
        <f t="shared" si="75"/>
        <v>9533333.3333333358</v>
      </c>
      <c r="L53" s="68">
        <f t="shared" si="75"/>
        <v>8666666.6666666698</v>
      </c>
      <c r="M53" s="68">
        <f t="shared" si="75"/>
        <v>7800000.0000000028</v>
      </c>
      <c r="N53" s="68">
        <f t="shared" si="75"/>
        <v>6933333.3333333358</v>
      </c>
      <c r="O53" s="68">
        <f t="shared" si="75"/>
        <v>6066666.6666666688</v>
      </c>
      <c r="P53" s="68">
        <f t="shared" si="75"/>
        <v>5200000.0000000019</v>
      </c>
      <c r="Q53" s="68">
        <f t="shared" si="75"/>
        <v>4333333.3333333349</v>
      </c>
      <c r="R53" s="68">
        <f t="shared" si="75"/>
        <v>3466666.6666666684</v>
      </c>
      <c r="S53" s="68">
        <f t="shared" si="75"/>
        <v>2600000.0000000019</v>
      </c>
      <c r="T53" s="68">
        <f t="shared" si="75"/>
        <v>1733333.3333333354</v>
      </c>
      <c r="U53" s="68">
        <f t="shared" si="75"/>
        <v>866666.66666666872</v>
      </c>
      <c r="V53" s="68">
        <f t="shared" si="75"/>
        <v>2.0954757928848267E-9</v>
      </c>
      <c r="W53" s="68">
        <f t="shared" si="75"/>
        <v>2.0954757928848267E-9</v>
      </c>
      <c r="X53" s="68">
        <f t="shared" si="75"/>
        <v>2.0954757928848267E-9</v>
      </c>
      <c r="Y53" s="68">
        <f t="shared" si="75"/>
        <v>2.0954757928848267E-9</v>
      </c>
      <c r="Z53" s="68">
        <f t="shared" si="75"/>
        <v>2.0954757928848267E-9</v>
      </c>
      <c r="AA53" s="68">
        <f t="shared" si="75"/>
        <v>2.0954757928848267E-9</v>
      </c>
      <c r="AB53" s="68">
        <f t="shared" si="75"/>
        <v>2.0954757928848267E-9</v>
      </c>
      <c r="AC53" s="68">
        <f t="shared" si="75"/>
        <v>2.0954757928848267E-9</v>
      </c>
      <c r="AD53" s="68">
        <f t="shared" si="75"/>
        <v>2.0954757928848267E-9</v>
      </c>
      <c r="AE53" s="68">
        <f t="shared" si="75"/>
        <v>2.0954757928848267E-9</v>
      </c>
      <c r="AF53" s="68">
        <f t="shared" si="75"/>
        <v>2.0954757928848267E-9</v>
      </c>
      <c r="AG53" s="68">
        <f t="shared" si="75"/>
        <v>2.0954757928848267E-9</v>
      </c>
      <c r="AH53" s="68">
        <f t="shared" si="75"/>
        <v>2.0954757928848267E-9</v>
      </c>
      <c r="AI53" s="68">
        <f t="shared" si="75"/>
        <v>2.0954757928848267E-9</v>
      </c>
      <c r="AJ53" s="68">
        <f t="shared" si="75"/>
        <v>2.0954757928848267E-9</v>
      </c>
      <c r="AK53" s="68">
        <f t="shared" si="75"/>
        <v>2.0954757928848267E-9</v>
      </c>
      <c r="AL53" s="68">
        <f t="shared" si="75"/>
        <v>2.0954757928848267E-9</v>
      </c>
      <c r="AM53" s="68">
        <f t="shared" si="75"/>
        <v>2.0954757928848267E-9</v>
      </c>
      <c r="AN53" s="68">
        <f t="shared" ref="AN53:BN53" si="76">AM53+AN7-AM65</f>
        <v>2.0954757928848267E-9</v>
      </c>
      <c r="AO53" s="68">
        <f t="shared" si="76"/>
        <v>2.0954757928848267E-9</v>
      </c>
      <c r="AP53" s="68">
        <f t="shared" si="76"/>
        <v>2.0954757928848267E-9</v>
      </c>
      <c r="AQ53" s="68">
        <f t="shared" si="76"/>
        <v>2.0954757928848267E-9</v>
      </c>
      <c r="AR53" s="68">
        <f t="shared" si="76"/>
        <v>2.0954757928848267E-9</v>
      </c>
      <c r="AS53" s="68">
        <f t="shared" si="76"/>
        <v>2.0954757928848267E-9</v>
      </c>
      <c r="AT53" s="68">
        <f t="shared" si="76"/>
        <v>2.0954757928848267E-9</v>
      </c>
      <c r="AU53" s="68">
        <f t="shared" si="76"/>
        <v>2.0954757928848267E-9</v>
      </c>
      <c r="AV53" s="68">
        <f t="shared" si="76"/>
        <v>2.0954757928848267E-9</v>
      </c>
      <c r="AW53" s="68">
        <f t="shared" si="76"/>
        <v>2.0954757928848267E-9</v>
      </c>
      <c r="AX53" s="68">
        <f t="shared" si="76"/>
        <v>2.0954757928848267E-9</v>
      </c>
      <c r="AY53" s="68">
        <f t="shared" si="76"/>
        <v>2.0954757928848267E-9</v>
      </c>
      <c r="AZ53" s="68">
        <f t="shared" si="76"/>
        <v>2.0954757928848267E-9</v>
      </c>
      <c r="BA53" s="68">
        <f t="shared" si="76"/>
        <v>2.0954757928848267E-9</v>
      </c>
      <c r="BB53" s="68">
        <f t="shared" si="76"/>
        <v>2.0954757928848267E-9</v>
      </c>
      <c r="BC53" s="68">
        <f t="shared" si="76"/>
        <v>2.0954757928848267E-9</v>
      </c>
      <c r="BD53" s="68">
        <f t="shared" si="76"/>
        <v>2.0954757928848267E-9</v>
      </c>
      <c r="BE53" s="68">
        <f t="shared" si="76"/>
        <v>2.0954757928848267E-9</v>
      </c>
      <c r="BF53" s="68">
        <f t="shared" si="76"/>
        <v>2.0954757928848267E-9</v>
      </c>
      <c r="BG53" s="68">
        <f t="shared" si="76"/>
        <v>2.0954757928848267E-9</v>
      </c>
      <c r="BH53" s="68">
        <f t="shared" si="76"/>
        <v>2.0954757928848267E-9</v>
      </c>
      <c r="BI53" s="68">
        <f t="shared" si="76"/>
        <v>2.0954757928848267E-9</v>
      </c>
      <c r="BJ53" s="68">
        <f t="shared" si="76"/>
        <v>2.0954757928848267E-9</v>
      </c>
      <c r="BK53" s="68">
        <f t="shared" si="76"/>
        <v>2.0954757928848267E-9</v>
      </c>
      <c r="BL53" s="68">
        <f t="shared" si="76"/>
        <v>2.0954757928848267E-9</v>
      </c>
      <c r="BM53" s="68">
        <f t="shared" si="76"/>
        <v>2.0954757928848267E-9</v>
      </c>
      <c r="BN53" s="68">
        <f t="shared" si="76"/>
        <v>2.0954757928848267E-9</v>
      </c>
    </row>
    <row r="54" spans="1:66" x14ac:dyDescent="0.35">
      <c r="E54" t="s">
        <v>245</v>
      </c>
      <c r="G54" s="68">
        <f>G8</f>
        <v>0</v>
      </c>
      <c r="H54" s="68">
        <f t="shared" ref="H54:AM54" si="77">G54+H8-G66</f>
        <v>0</v>
      </c>
      <c r="I54" s="68">
        <f t="shared" si="77"/>
        <v>0</v>
      </c>
      <c r="J54" s="68">
        <f t="shared" si="77"/>
        <v>0</v>
      </c>
      <c r="K54" s="68">
        <f t="shared" si="77"/>
        <v>0</v>
      </c>
      <c r="L54" s="68">
        <f t="shared" si="77"/>
        <v>0</v>
      </c>
      <c r="M54" s="68">
        <f t="shared" si="77"/>
        <v>0</v>
      </c>
      <c r="N54" s="68">
        <f t="shared" si="77"/>
        <v>0</v>
      </c>
      <c r="O54" s="68">
        <f t="shared" si="77"/>
        <v>0</v>
      </c>
      <c r="P54" s="68">
        <f t="shared" si="77"/>
        <v>0</v>
      </c>
      <c r="Q54" s="68">
        <f t="shared" si="77"/>
        <v>0</v>
      </c>
      <c r="R54" s="68">
        <f t="shared" si="77"/>
        <v>0</v>
      </c>
      <c r="S54" s="68">
        <f t="shared" si="77"/>
        <v>0</v>
      </c>
      <c r="T54" s="68">
        <f t="shared" si="77"/>
        <v>0</v>
      </c>
      <c r="U54" s="68">
        <f t="shared" si="77"/>
        <v>0</v>
      </c>
      <c r="V54" s="68">
        <f t="shared" si="77"/>
        <v>0</v>
      </c>
      <c r="W54" s="68">
        <f t="shared" si="77"/>
        <v>0</v>
      </c>
      <c r="X54" s="68">
        <f t="shared" si="77"/>
        <v>0</v>
      </c>
      <c r="Y54" s="68">
        <f t="shared" si="77"/>
        <v>0</v>
      </c>
      <c r="Z54" s="68">
        <f t="shared" si="77"/>
        <v>0</v>
      </c>
      <c r="AA54" s="68">
        <f t="shared" si="77"/>
        <v>0</v>
      </c>
      <c r="AB54" s="68">
        <f t="shared" si="77"/>
        <v>0</v>
      </c>
      <c r="AC54" s="68">
        <f t="shared" si="77"/>
        <v>0</v>
      </c>
      <c r="AD54" s="68">
        <f t="shared" si="77"/>
        <v>0</v>
      </c>
      <c r="AE54" s="68">
        <f t="shared" si="77"/>
        <v>0</v>
      </c>
      <c r="AF54" s="68">
        <f t="shared" si="77"/>
        <v>0</v>
      </c>
      <c r="AG54" s="68">
        <f t="shared" si="77"/>
        <v>0</v>
      </c>
      <c r="AH54" s="68">
        <f t="shared" si="77"/>
        <v>0</v>
      </c>
      <c r="AI54" s="68">
        <f t="shared" si="77"/>
        <v>0</v>
      </c>
      <c r="AJ54" s="68">
        <f t="shared" si="77"/>
        <v>0</v>
      </c>
      <c r="AK54" s="68">
        <f t="shared" si="77"/>
        <v>0</v>
      </c>
      <c r="AL54" s="68">
        <f t="shared" si="77"/>
        <v>0</v>
      </c>
      <c r="AM54" s="68">
        <f t="shared" si="77"/>
        <v>0</v>
      </c>
      <c r="AN54" s="68">
        <f t="shared" ref="AN54:BN54" si="78">AM54+AN8-AM66</f>
        <v>0</v>
      </c>
      <c r="AO54" s="68">
        <f t="shared" si="78"/>
        <v>0</v>
      </c>
      <c r="AP54" s="68">
        <f t="shared" si="78"/>
        <v>0</v>
      </c>
      <c r="AQ54" s="68">
        <f t="shared" si="78"/>
        <v>0</v>
      </c>
      <c r="AR54" s="68">
        <f t="shared" si="78"/>
        <v>0</v>
      </c>
      <c r="AS54" s="68">
        <f t="shared" si="78"/>
        <v>0</v>
      </c>
      <c r="AT54" s="68">
        <f t="shared" si="78"/>
        <v>0</v>
      </c>
      <c r="AU54" s="68">
        <f t="shared" si="78"/>
        <v>0</v>
      </c>
      <c r="AV54" s="68">
        <f t="shared" si="78"/>
        <v>0</v>
      </c>
      <c r="AW54" s="68">
        <f t="shared" si="78"/>
        <v>0</v>
      </c>
      <c r="AX54" s="68">
        <f t="shared" si="78"/>
        <v>0</v>
      </c>
      <c r="AY54" s="68">
        <f t="shared" si="78"/>
        <v>0</v>
      </c>
      <c r="AZ54" s="68">
        <f t="shared" si="78"/>
        <v>0</v>
      </c>
      <c r="BA54" s="68">
        <f t="shared" si="78"/>
        <v>0</v>
      </c>
      <c r="BB54" s="68">
        <f t="shared" si="78"/>
        <v>0</v>
      </c>
      <c r="BC54" s="68">
        <f t="shared" si="78"/>
        <v>0</v>
      </c>
      <c r="BD54" s="68">
        <f t="shared" si="78"/>
        <v>0</v>
      </c>
      <c r="BE54" s="68">
        <f t="shared" si="78"/>
        <v>0</v>
      </c>
      <c r="BF54" s="68">
        <f t="shared" si="78"/>
        <v>0</v>
      </c>
      <c r="BG54" s="68">
        <f t="shared" si="78"/>
        <v>0</v>
      </c>
      <c r="BH54" s="68">
        <f t="shared" si="78"/>
        <v>0</v>
      </c>
      <c r="BI54" s="68">
        <f t="shared" si="78"/>
        <v>0</v>
      </c>
      <c r="BJ54" s="68">
        <f t="shared" si="78"/>
        <v>0</v>
      </c>
      <c r="BK54" s="68">
        <f t="shared" si="78"/>
        <v>0</v>
      </c>
      <c r="BL54" s="68">
        <f t="shared" si="78"/>
        <v>0</v>
      </c>
      <c r="BM54" s="68">
        <f t="shared" si="78"/>
        <v>0</v>
      </c>
      <c r="BN54" s="68">
        <f t="shared" si="78"/>
        <v>0</v>
      </c>
    </row>
    <row r="55" spans="1:66" x14ac:dyDescent="0.35">
      <c r="E55" t="s">
        <v>246</v>
      </c>
      <c r="G55" s="68">
        <f>G9</f>
        <v>0</v>
      </c>
      <c r="H55" s="68">
        <f t="shared" ref="H55:AM55" si="79">G55+H9-G67</f>
        <v>0</v>
      </c>
      <c r="I55" s="68">
        <f t="shared" si="79"/>
        <v>0</v>
      </c>
      <c r="J55" s="68">
        <f t="shared" si="79"/>
        <v>0</v>
      </c>
      <c r="K55" s="68">
        <f t="shared" si="79"/>
        <v>0</v>
      </c>
      <c r="L55" s="68">
        <f t="shared" si="79"/>
        <v>0</v>
      </c>
      <c r="M55" s="68">
        <f t="shared" si="79"/>
        <v>0</v>
      </c>
      <c r="N55" s="68">
        <f t="shared" si="79"/>
        <v>0</v>
      </c>
      <c r="O55" s="68">
        <f t="shared" si="79"/>
        <v>0</v>
      </c>
      <c r="P55" s="68">
        <f t="shared" si="79"/>
        <v>0</v>
      </c>
      <c r="Q55" s="68">
        <f t="shared" si="79"/>
        <v>0</v>
      </c>
      <c r="R55" s="68">
        <f t="shared" si="79"/>
        <v>0</v>
      </c>
      <c r="S55" s="68">
        <f t="shared" si="79"/>
        <v>0</v>
      </c>
      <c r="T55" s="68">
        <f t="shared" si="79"/>
        <v>0</v>
      </c>
      <c r="U55" s="68">
        <f t="shared" si="79"/>
        <v>0</v>
      </c>
      <c r="V55" s="68">
        <f t="shared" si="79"/>
        <v>0</v>
      </c>
      <c r="W55" s="68">
        <f t="shared" si="79"/>
        <v>0</v>
      </c>
      <c r="X55" s="68">
        <f t="shared" si="79"/>
        <v>0</v>
      </c>
      <c r="Y55" s="68">
        <f t="shared" si="79"/>
        <v>0</v>
      </c>
      <c r="Z55" s="68">
        <f t="shared" si="79"/>
        <v>0</v>
      </c>
      <c r="AA55" s="68">
        <f t="shared" si="79"/>
        <v>0</v>
      </c>
      <c r="AB55" s="68">
        <f t="shared" si="79"/>
        <v>0</v>
      </c>
      <c r="AC55" s="68">
        <f t="shared" si="79"/>
        <v>0</v>
      </c>
      <c r="AD55" s="68">
        <f t="shared" si="79"/>
        <v>0</v>
      </c>
      <c r="AE55" s="68">
        <f t="shared" si="79"/>
        <v>0</v>
      </c>
      <c r="AF55" s="68">
        <f t="shared" si="79"/>
        <v>0</v>
      </c>
      <c r="AG55" s="68">
        <f t="shared" si="79"/>
        <v>0</v>
      </c>
      <c r="AH55" s="68">
        <f t="shared" si="79"/>
        <v>0</v>
      </c>
      <c r="AI55" s="68">
        <f t="shared" si="79"/>
        <v>0</v>
      </c>
      <c r="AJ55" s="68">
        <f t="shared" si="79"/>
        <v>0</v>
      </c>
      <c r="AK55" s="68">
        <f t="shared" si="79"/>
        <v>0</v>
      </c>
      <c r="AL55" s="68">
        <f t="shared" si="79"/>
        <v>0</v>
      </c>
      <c r="AM55" s="68">
        <f t="shared" si="79"/>
        <v>0</v>
      </c>
      <c r="AN55" s="68">
        <f t="shared" ref="AN55:BN55" si="80">AM55+AN9-AM67</f>
        <v>0</v>
      </c>
      <c r="AO55" s="68">
        <f t="shared" si="80"/>
        <v>0</v>
      </c>
      <c r="AP55" s="68">
        <f t="shared" si="80"/>
        <v>0</v>
      </c>
      <c r="AQ55" s="68">
        <f t="shared" si="80"/>
        <v>0</v>
      </c>
      <c r="AR55" s="68">
        <f t="shared" si="80"/>
        <v>0</v>
      </c>
      <c r="AS55" s="68">
        <f t="shared" si="80"/>
        <v>0</v>
      </c>
      <c r="AT55" s="68">
        <f t="shared" si="80"/>
        <v>0</v>
      </c>
      <c r="AU55" s="68">
        <f t="shared" si="80"/>
        <v>0</v>
      </c>
      <c r="AV55" s="68">
        <f t="shared" si="80"/>
        <v>0</v>
      </c>
      <c r="AW55" s="68">
        <f t="shared" si="80"/>
        <v>0</v>
      </c>
      <c r="AX55" s="68">
        <f t="shared" si="80"/>
        <v>0</v>
      </c>
      <c r="AY55" s="68">
        <f t="shared" si="80"/>
        <v>0</v>
      </c>
      <c r="AZ55" s="68">
        <f t="shared" si="80"/>
        <v>0</v>
      </c>
      <c r="BA55" s="68">
        <f t="shared" si="80"/>
        <v>0</v>
      </c>
      <c r="BB55" s="68">
        <f t="shared" si="80"/>
        <v>0</v>
      </c>
      <c r="BC55" s="68">
        <f t="shared" si="80"/>
        <v>0</v>
      </c>
      <c r="BD55" s="68">
        <f t="shared" si="80"/>
        <v>0</v>
      </c>
      <c r="BE55" s="68">
        <f t="shared" si="80"/>
        <v>0</v>
      </c>
      <c r="BF55" s="68">
        <f t="shared" si="80"/>
        <v>0</v>
      </c>
      <c r="BG55" s="68">
        <f t="shared" si="80"/>
        <v>0</v>
      </c>
      <c r="BH55" s="68">
        <f t="shared" si="80"/>
        <v>0</v>
      </c>
      <c r="BI55" s="68">
        <f t="shared" si="80"/>
        <v>0</v>
      </c>
      <c r="BJ55" s="68">
        <f t="shared" si="80"/>
        <v>0</v>
      </c>
      <c r="BK55" s="68">
        <f t="shared" si="80"/>
        <v>0</v>
      </c>
      <c r="BL55" s="68">
        <f t="shared" si="80"/>
        <v>0</v>
      </c>
      <c r="BM55" s="68">
        <f t="shared" si="80"/>
        <v>0</v>
      </c>
      <c r="BN55" s="68">
        <f t="shared" si="80"/>
        <v>0</v>
      </c>
    </row>
    <row r="56" spans="1:66" x14ac:dyDescent="0.35">
      <c r="E56" t="s">
        <v>247</v>
      </c>
      <c r="G56" s="68">
        <f>G10</f>
        <v>0</v>
      </c>
      <c r="H56" s="68">
        <f t="shared" ref="H56:AM56" si="81">G56+H10-G68</f>
        <v>0</v>
      </c>
      <c r="I56" s="68">
        <f t="shared" si="81"/>
        <v>0</v>
      </c>
      <c r="J56" s="68">
        <f t="shared" si="81"/>
        <v>0</v>
      </c>
      <c r="K56" s="68">
        <f t="shared" si="81"/>
        <v>0</v>
      </c>
      <c r="L56" s="68">
        <f t="shared" si="81"/>
        <v>0</v>
      </c>
      <c r="M56" s="68">
        <f t="shared" si="81"/>
        <v>0</v>
      </c>
      <c r="N56" s="68">
        <f t="shared" si="81"/>
        <v>0</v>
      </c>
      <c r="O56" s="68">
        <f t="shared" si="81"/>
        <v>0</v>
      </c>
      <c r="P56" s="68">
        <f t="shared" si="81"/>
        <v>0</v>
      </c>
      <c r="Q56" s="68">
        <f t="shared" si="81"/>
        <v>0</v>
      </c>
      <c r="R56" s="68">
        <f t="shared" si="81"/>
        <v>0</v>
      </c>
      <c r="S56" s="68">
        <f t="shared" si="81"/>
        <v>0</v>
      </c>
      <c r="T56" s="68">
        <f t="shared" si="81"/>
        <v>0</v>
      </c>
      <c r="U56" s="68">
        <f t="shared" si="81"/>
        <v>0</v>
      </c>
      <c r="V56" s="68">
        <f t="shared" si="81"/>
        <v>0</v>
      </c>
      <c r="W56" s="68">
        <f t="shared" si="81"/>
        <v>0</v>
      </c>
      <c r="X56" s="68">
        <f t="shared" si="81"/>
        <v>0</v>
      </c>
      <c r="Y56" s="68">
        <f t="shared" si="81"/>
        <v>0</v>
      </c>
      <c r="Z56" s="68">
        <f t="shared" si="81"/>
        <v>0</v>
      </c>
      <c r="AA56" s="68">
        <f t="shared" si="81"/>
        <v>0</v>
      </c>
      <c r="AB56" s="68">
        <f t="shared" si="81"/>
        <v>0</v>
      </c>
      <c r="AC56" s="68">
        <f t="shared" si="81"/>
        <v>0</v>
      </c>
      <c r="AD56" s="68">
        <f t="shared" si="81"/>
        <v>0</v>
      </c>
      <c r="AE56" s="68">
        <f t="shared" si="81"/>
        <v>0</v>
      </c>
      <c r="AF56" s="68">
        <f t="shared" si="81"/>
        <v>0</v>
      </c>
      <c r="AG56" s="68">
        <f t="shared" si="81"/>
        <v>0</v>
      </c>
      <c r="AH56" s="68">
        <f t="shared" si="81"/>
        <v>0</v>
      </c>
      <c r="AI56" s="68">
        <f t="shared" si="81"/>
        <v>0</v>
      </c>
      <c r="AJ56" s="68">
        <f t="shared" si="81"/>
        <v>0</v>
      </c>
      <c r="AK56" s="68">
        <f t="shared" si="81"/>
        <v>0</v>
      </c>
      <c r="AL56" s="68">
        <f t="shared" si="81"/>
        <v>0</v>
      </c>
      <c r="AM56" s="68">
        <f t="shared" si="81"/>
        <v>0</v>
      </c>
      <c r="AN56" s="68">
        <f t="shared" ref="AN56:BN56" si="82">AM56+AN10-AM68</f>
        <v>0</v>
      </c>
      <c r="AO56" s="68">
        <f t="shared" si="82"/>
        <v>0</v>
      </c>
      <c r="AP56" s="68">
        <f t="shared" si="82"/>
        <v>0</v>
      </c>
      <c r="AQ56" s="68">
        <f t="shared" si="82"/>
        <v>0</v>
      </c>
      <c r="AR56" s="68">
        <f t="shared" si="82"/>
        <v>0</v>
      </c>
      <c r="AS56" s="68">
        <f t="shared" si="82"/>
        <v>0</v>
      </c>
      <c r="AT56" s="68">
        <f t="shared" si="82"/>
        <v>0</v>
      </c>
      <c r="AU56" s="68">
        <f t="shared" si="82"/>
        <v>0</v>
      </c>
      <c r="AV56" s="68">
        <f t="shared" si="82"/>
        <v>0</v>
      </c>
      <c r="AW56" s="68">
        <f t="shared" si="82"/>
        <v>0</v>
      </c>
      <c r="AX56" s="68">
        <f t="shared" si="82"/>
        <v>0</v>
      </c>
      <c r="AY56" s="68">
        <f t="shared" si="82"/>
        <v>0</v>
      </c>
      <c r="AZ56" s="68">
        <f t="shared" si="82"/>
        <v>0</v>
      </c>
      <c r="BA56" s="68">
        <f t="shared" si="82"/>
        <v>0</v>
      </c>
      <c r="BB56" s="68">
        <f t="shared" si="82"/>
        <v>0</v>
      </c>
      <c r="BC56" s="68">
        <f t="shared" si="82"/>
        <v>0</v>
      </c>
      <c r="BD56" s="68">
        <f t="shared" si="82"/>
        <v>0</v>
      </c>
      <c r="BE56" s="68">
        <f t="shared" si="82"/>
        <v>0</v>
      </c>
      <c r="BF56" s="68">
        <f t="shared" si="82"/>
        <v>0</v>
      </c>
      <c r="BG56" s="68">
        <f t="shared" si="82"/>
        <v>0</v>
      </c>
      <c r="BH56" s="68">
        <f t="shared" si="82"/>
        <v>0</v>
      </c>
      <c r="BI56" s="68">
        <f t="shared" si="82"/>
        <v>0</v>
      </c>
      <c r="BJ56" s="68">
        <f t="shared" si="82"/>
        <v>0</v>
      </c>
      <c r="BK56" s="68">
        <f t="shared" si="82"/>
        <v>0</v>
      </c>
      <c r="BL56" s="68">
        <f t="shared" si="82"/>
        <v>0</v>
      </c>
      <c r="BM56" s="68">
        <f t="shared" si="82"/>
        <v>0</v>
      </c>
      <c r="BN56" s="68">
        <f t="shared" si="82"/>
        <v>0</v>
      </c>
    </row>
    <row r="57" spans="1:66" x14ac:dyDescent="0.35">
      <c r="E57" t="s">
        <v>230</v>
      </c>
      <c r="G57" s="63">
        <f>G11</f>
        <v>11500000</v>
      </c>
      <c r="H57" s="63">
        <f t="shared" ref="H57:AM57" si="83">G57+H11-G69</f>
        <v>11500000</v>
      </c>
      <c r="I57" s="63">
        <f t="shared" si="83"/>
        <v>11500000</v>
      </c>
      <c r="J57" s="63">
        <f t="shared" si="83"/>
        <v>11500000</v>
      </c>
      <c r="K57" s="63">
        <f t="shared" si="83"/>
        <v>11500000</v>
      </c>
      <c r="L57" s="63">
        <f t="shared" si="83"/>
        <v>11500000</v>
      </c>
      <c r="M57" s="63">
        <f t="shared" si="83"/>
        <v>11500000</v>
      </c>
      <c r="N57" s="63">
        <f t="shared" si="83"/>
        <v>11500000</v>
      </c>
      <c r="O57" s="63">
        <f t="shared" si="83"/>
        <v>11500000</v>
      </c>
      <c r="P57" s="63">
        <f t="shared" si="83"/>
        <v>11500000</v>
      </c>
      <c r="Q57" s="63">
        <f t="shared" si="83"/>
        <v>11500000</v>
      </c>
      <c r="R57" s="63">
        <f t="shared" si="83"/>
        <v>11500000</v>
      </c>
      <c r="S57" s="63">
        <f t="shared" si="83"/>
        <v>11500000</v>
      </c>
      <c r="T57" s="63">
        <f t="shared" si="83"/>
        <v>11500000</v>
      </c>
      <c r="U57" s="63">
        <f t="shared" si="83"/>
        <v>11500000</v>
      </c>
      <c r="V57" s="63">
        <f t="shared" si="83"/>
        <v>10733333.333333334</v>
      </c>
      <c r="W57" s="63">
        <f t="shared" si="83"/>
        <v>9966666.6666666679</v>
      </c>
      <c r="X57" s="63">
        <f t="shared" si="83"/>
        <v>9200000.0000000019</v>
      </c>
      <c r="Y57" s="63">
        <f t="shared" si="83"/>
        <v>8433333.3333333358</v>
      </c>
      <c r="Z57" s="63">
        <f t="shared" si="83"/>
        <v>7666666.6666666688</v>
      </c>
      <c r="AA57" s="63">
        <f t="shared" si="83"/>
        <v>6900000.0000000019</v>
      </c>
      <c r="AB57" s="63">
        <f t="shared" si="83"/>
        <v>6133333.3333333349</v>
      </c>
      <c r="AC57" s="63">
        <f t="shared" si="83"/>
        <v>5366666.6666666679</v>
      </c>
      <c r="AD57" s="63">
        <f t="shared" si="83"/>
        <v>4600000.0000000009</v>
      </c>
      <c r="AE57" s="63">
        <f t="shared" si="83"/>
        <v>3833333.3333333344</v>
      </c>
      <c r="AF57" s="63">
        <f t="shared" si="83"/>
        <v>3066666.6666666679</v>
      </c>
      <c r="AG57" s="63">
        <f t="shared" si="83"/>
        <v>2300000.0000000014</v>
      </c>
      <c r="AH57" s="63">
        <f t="shared" si="83"/>
        <v>1533333.3333333349</v>
      </c>
      <c r="AI57" s="63">
        <f t="shared" si="83"/>
        <v>766666.66666666826</v>
      </c>
      <c r="AJ57" s="63">
        <f t="shared" si="83"/>
        <v>1.6298145055770874E-9</v>
      </c>
      <c r="AK57" s="63">
        <f t="shared" si="83"/>
        <v>1.6298145055770874E-9</v>
      </c>
      <c r="AL57" s="63">
        <f t="shared" si="83"/>
        <v>1.6298145055770874E-9</v>
      </c>
      <c r="AM57" s="63">
        <f t="shared" si="83"/>
        <v>1.6298145055770874E-9</v>
      </c>
      <c r="AN57" s="63">
        <f t="shared" ref="AN57:BN57" si="84">AM57+AN11-AM69</f>
        <v>1.6298145055770874E-9</v>
      </c>
      <c r="AO57" s="63">
        <f t="shared" si="84"/>
        <v>1.6298145055770874E-9</v>
      </c>
      <c r="AP57" s="63">
        <f t="shared" si="84"/>
        <v>1.6298145055770874E-9</v>
      </c>
      <c r="AQ57" s="63">
        <f t="shared" si="84"/>
        <v>1.6298145055770874E-9</v>
      </c>
      <c r="AR57" s="63">
        <f t="shared" si="84"/>
        <v>1.6298145055770874E-9</v>
      </c>
      <c r="AS57" s="63">
        <f t="shared" si="84"/>
        <v>1.6298145055770874E-9</v>
      </c>
      <c r="AT57" s="63">
        <f t="shared" si="84"/>
        <v>1.6298145055770874E-9</v>
      </c>
      <c r="AU57" s="63">
        <f t="shared" si="84"/>
        <v>1.6298145055770874E-9</v>
      </c>
      <c r="AV57" s="63">
        <f t="shared" si="84"/>
        <v>1.6298145055770874E-9</v>
      </c>
      <c r="AW57" s="63">
        <f t="shared" si="84"/>
        <v>1.6298145055770874E-9</v>
      </c>
      <c r="AX57" s="63">
        <f t="shared" si="84"/>
        <v>1.6298145055770874E-9</v>
      </c>
      <c r="AY57" s="63">
        <f t="shared" si="84"/>
        <v>1.6298145055770874E-9</v>
      </c>
      <c r="AZ57" s="63">
        <f t="shared" si="84"/>
        <v>1.6298145055770874E-9</v>
      </c>
      <c r="BA57" s="63">
        <f t="shared" si="84"/>
        <v>1.6298145055770874E-9</v>
      </c>
      <c r="BB57" s="63">
        <f t="shared" si="84"/>
        <v>1.6298145055770874E-9</v>
      </c>
      <c r="BC57" s="63">
        <f t="shared" si="84"/>
        <v>1.6298145055770874E-9</v>
      </c>
      <c r="BD57" s="63">
        <f t="shared" si="84"/>
        <v>1.6298145055770874E-9</v>
      </c>
      <c r="BE57" s="63">
        <f t="shared" si="84"/>
        <v>1.6298145055770874E-9</v>
      </c>
      <c r="BF57" s="63">
        <f t="shared" si="84"/>
        <v>1.6298145055770874E-9</v>
      </c>
      <c r="BG57" s="63">
        <f t="shared" si="84"/>
        <v>1.6298145055770874E-9</v>
      </c>
      <c r="BH57" s="63">
        <f t="shared" si="84"/>
        <v>1.6298145055770874E-9</v>
      </c>
      <c r="BI57" s="63">
        <f t="shared" si="84"/>
        <v>1.6298145055770874E-9</v>
      </c>
      <c r="BJ57" s="63">
        <f t="shared" si="84"/>
        <v>1.6298145055770874E-9</v>
      </c>
      <c r="BK57" s="63">
        <f t="shared" si="84"/>
        <v>1.6298145055770874E-9</v>
      </c>
      <c r="BL57" s="63">
        <f t="shared" si="84"/>
        <v>1.6298145055770874E-9</v>
      </c>
      <c r="BM57" s="63">
        <f t="shared" si="84"/>
        <v>1.6298145055770874E-9</v>
      </c>
      <c r="BN57" s="63">
        <f t="shared" si="84"/>
        <v>1.6298145055770874E-9</v>
      </c>
    </row>
    <row r="58" spans="1:66" ht="22" x14ac:dyDescent="0.35">
      <c r="A58" s="53"/>
      <c r="B58" s="53"/>
      <c r="C58" s="53"/>
      <c r="D58" s="53"/>
      <c r="E58" s="1" t="s">
        <v>256</v>
      </c>
      <c r="F58" s="1"/>
      <c r="G58" s="70">
        <f>G43</f>
        <v>39500000</v>
      </c>
      <c r="H58" s="70">
        <f t="shared" ref="H58:BN58" si="85">H43</f>
        <v>42257333.333333328</v>
      </c>
      <c r="I58" s="70">
        <f t="shared" si="85"/>
        <v>41754277.78079281</v>
      </c>
      <c r="J58" s="70">
        <f t="shared" si="85"/>
        <v>41221582.09212596</v>
      </c>
      <c r="K58" s="70">
        <f t="shared" si="85"/>
        <v>40689653.547265403</v>
      </c>
      <c r="L58" s="70">
        <f t="shared" si="85"/>
        <v>40157618.526245311</v>
      </c>
      <c r="M58" s="70">
        <f t="shared" si="85"/>
        <v>39563528.512713581</v>
      </c>
      <c r="N58" s="70">
        <f t="shared" si="85"/>
        <v>38785047.027004629</v>
      </c>
      <c r="O58" s="70">
        <f t="shared" si="85"/>
        <v>37949550.825112522</v>
      </c>
      <c r="P58" s="70">
        <f t="shared" si="85"/>
        <v>37116322.16897022</v>
      </c>
      <c r="Q58" s="70">
        <f t="shared" si="85"/>
        <v>36280950.452966988</v>
      </c>
      <c r="R58" s="70">
        <f t="shared" si="85"/>
        <v>35966696.666666664</v>
      </c>
      <c r="S58" s="70">
        <f t="shared" si="85"/>
        <v>35100030</v>
      </c>
      <c r="T58" s="70">
        <f t="shared" si="85"/>
        <v>34233363.333333336</v>
      </c>
      <c r="U58" s="70">
        <f t="shared" si="85"/>
        <v>33366696.666666668</v>
      </c>
      <c r="V58" s="70">
        <f t="shared" si="85"/>
        <v>36866696.666666672</v>
      </c>
      <c r="W58" s="70">
        <f t="shared" si="85"/>
        <v>29433363.333333336</v>
      </c>
      <c r="X58" s="70">
        <f t="shared" si="85"/>
        <v>27900030.000000004</v>
      </c>
      <c r="Y58" s="70">
        <f t="shared" si="85"/>
        <v>26366696.666666672</v>
      </c>
      <c r="Z58" s="70">
        <f t="shared" si="85"/>
        <v>24833363.33333334</v>
      </c>
      <c r="AA58" s="70">
        <f t="shared" si="85"/>
        <v>23300030.000000007</v>
      </c>
      <c r="AB58" s="70">
        <f t="shared" si="85"/>
        <v>21766696.666666675</v>
      </c>
      <c r="AC58" s="70">
        <f t="shared" si="85"/>
        <v>20233363.333333343</v>
      </c>
      <c r="AD58" s="70">
        <f t="shared" si="85"/>
        <v>18700030.000000007</v>
      </c>
      <c r="AE58" s="70">
        <f t="shared" si="85"/>
        <v>17166696.666666675</v>
      </c>
      <c r="AF58" s="70">
        <f t="shared" si="85"/>
        <v>15633363.333333343</v>
      </c>
      <c r="AG58" s="70">
        <f t="shared" si="85"/>
        <v>14100030.000000011</v>
      </c>
      <c r="AH58" s="70">
        <f t="shared" si="85"/>
        <v>12566696.666666679</v>
      </c>
      <c r="AI58" s="70">
        <f t="shared" si="85"/>
        <v>11033363.333333345</v>
      </c>
      <c r="AJ58" s="70">
        <f t="shared" si="85"/>
        <v>9500030.0000000112</v>
      </c>
      <c r="AK58" s="70">
        <f t="shared" si="85"/>
        <v>9500030.0000000112</v>
      </c>
      <c r="AL58" s="70">
        <f t="shared" si="85"/>
        <v>9500030.0000000112</v>
      </c>
      <c r="AM58" s="70">
        <f t="shared" si="85"/>
        <v>9500030.0000000112</v>
      </c>
      <c r="AN58" s="70">
        <f t="shared" si="85"/>
        <v>9500030.0000000112</v>
      </c>
      <c r="AO58" s="70">
        <f t="shared" si="85"/>
        <v>9500030.0000000112</v>
      </c>
      <c r="AP58" s="70">
        <f t="shared" si="85"/>
        <v>9500030.0000000112</v>
      </c>
      <c r="AQ58" s="70">
        <f t="shared" si="85"/>
        <v>9500030.0000000112</v>
      </c>
      <c r="AR58" s="70">
        <f t="shared" si="85"/>
        <v>9500030.0000000112</v>
      </c>
      <c r="AS58" s="70">
        <f t="shared" si="85"/>
        <v>9500030.0000000112</v>
      </c>
      <c r="AT58" s="70">
        <f t="shared" si="85"/>
        <v>9500030.0000000112</v>
      </c>
      <c r="AU58" s="70">
        <f t="shared" si="85"/>
        <v>9500030.0000000112</v>
      </c>
      <c r="AV58" s="70">
        <f t="shared" si="85"/>
        <v>9500030.0000000112</v>
      </c>
      <c r="AW58" s="70">
        <f t="shared" si="85"/>
        <v>9500030.0000000112</v>
      </c>
      <c r="AX58" s="70">
        <f t="shared" si="85"/>
        <v>9500030.0000000112</v>
      </c>
      <c r="AY58" s="70">
        <f t="shared" si="85"/>
        <v>9500030.0000000112</v>
      </c>
      <c r="AZ58" s="70">
        <f t="shared" si="85"/>
        <v>9500030.0000000112</v>
      </c>
      <c r="BA58" s="70">
        <f t="shared" si="85"/>
        <v>9500030.0000000112</v>
      </c>
      <c r="BB58" s="70">
        <f t="shared" si="85"/>
        <v>9500030.0000000112</v>
      </c>
      <c r="BC58" s="70">
        <f t="shared" si="85"/>
        <v>9500030.0000000112</v>
      </c>
      <c r="BD58" s="70">
        <f t="shared" si="85"/>
        <v>9500030.0000000112</v>
      </c>
      <c r="BE58" s="70">
        <f t="shared" si="85"/>
        <v>9500030.0000000112</v>
      </c>
      <c r="BF58" s="70">
        <f t="shared" si="85"/>
        <v>9500030.0000000112</v>
      </c>
      <c r="BG58" s="70">
        <f t="shared" si="85"/>
        <v>9500030.0000000112</v>
      </c>
      <c r="BH58" s="70">
        <f t="shared" si="85"/>
        <v>9500030.0000000112</v>
      </c>
      <c r="BI58" s="70">
        <f t="shared" si="85"/>
        <v>9500030.0000000112</v>
      </c>
      <c r="BJ58" s="70">
        <f t="shared" si="85"/>
        <v>9500030.0000000112</v>
      </c>
      <c r="BK58" s="70">
        <f t="shared" si="85"/>
        <v>9500030.0000000112</v>
      </c>
      <c r="BL58" s="70">
        <f t="shared" si="85"/>
        <v>9500030.0000000112</v>
      </c>
      <c r="BM58" s="70">
        <f t="shared" si="85"/>
        <v>9500030.0000000112</v>
      </c>
      <c r="BN58" s="70">
        <f t="shared" si="85"/>
        <v>9500030.0000000112</v>
      </c>
    </row>
    <row r="59" spans="1:66" s="81" customFormat="1" ht="22" x14ac:dyDescent="0.35">
      <c r="A59" s="65"/>
      <c r="B59" s="65"/>
      <c r="C59" s="65"/>
      <c r="D59" s="65"/>
      <c r="E59" s="82"/>
      <c r="F59" s="82"/>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row>
    <row r="60" spans="1:66" x14ac:dyDescent="0.35">
      <c r="E60" s="1" t="s">
        <v>266</v>
      </c>
      <c r="G60" s="75">
        <f t="shared" ref="G60:AL60" si="86">(SUMPRODUCT(G47:G51,$G$29:$G$33)+SUMPRODUCT($G$24:$G$28,G53:G57)+G52*$G$34)/G58</f>
        <v>2.0506329113924051E-2</v>
      </c>
      <c r="H60" s="75">
        <f t="shared" si="86"/>
        <v>2.117312971318587E-2</v>
      </c>
      <c r="I60" s="75">
        <f t="shared" si="86"/>
        <v>2.1114682860814277E-2</v>
      </c>
      <c r="J60" s="75">
        <f t="shared" si="86"/>
        <v>2.1048378512612077E-2</v>
      </c>
      <c r="K60" s="75">
        <f t="shared" si="86"/>
        <v>2.0980508114336969E-2</v>
      </c>
      <c r="L60" s="75">
        <f t="shared" si="86"/>
        <v>2.0910815596262226E-2</v>
      </c>
      <c r="M60" s="75">
        <f t="shared" si="86"/>
        <v>2.0824883076762189E-2</v>
      </c>
      <c r="N60" s="75">
        <f t="shared" si="86"/>
        <v>2.0692289228148961E-2</v>
      </c>
      <c r="O60" s="75">
        <f t="shared" si="86"/>
        <v>2.0540072485853052E-2</v>
      </c>
      <c r="P60" s="75">
        <f t="shared" si="86"/>
        <v>2.0381590116208846E-2</v>
      </c>
      <c r="Q60" s="75">
        <f t="shared" si="86"/>
        <v>2.0215250825355132E-2</v>
      </c>
      <c r="R60" s="75">
        <f t="shared" si="86"/>
        <v>2.0185364998305377E-2</v>
      </c>
      <c r="S60" s="75">
        <f t="shared" si="86"/>
        <v>2.0000008547001246E-2</v>
      </c>
      <c r="T60" s="75">
        <f t="shared" si="86"/>
        <v>1.9805266967146764E-2</v>
      </c>
      <c r="U60" s="75">
        <f t="shared" si="86"/>
        <v>1.9600408950681263E-2</v>
      </c>
      <c r="V60" s="75">
        <f t="shared" si="86"/>
        <v>2.1265829892181825E-2</v>
      </c>
      <c r="W60" s="75">
        <f t="shared" si="86"/>
        <v>1.9841459957741833E-2</v>
      </c>
      <c r="X60" s="75">
        <f t="shared" si="86"/>
        <v>2.0107537518776863E-2</v>
      </c>
      <c r="Y60" s="75">
        <f t="shared" si="86"/>
        <v>2.0404562118703028E-2</v>
      </c>
      <c r="Z60" s="75">
        <f t="shared" si="86"/>
        <v>2.0738266222228723E-2</v>
      </c>
      <c r="AA60" s="75">
        <f t="shared" si="86"/>
        <v>2.111589126709279E-2</v>
      </c>
      <c r="AB60" s="75">
        <f t="shared" si="86"/>
        <v>2.1546719154598413E-2</v>
      </c>
      <c r="AC60" s="75">
        <f t="shared" si="86"/>
        <v>2.2042845405995281E-2</v>
      </c>
      <c r="AD60" s="75">
        <f t="shared" si="86"/>
        <v>2.2620332694653428E-2</v>
      </c>
      <c r="AE60" s="75">
        <f t="shared" si="86"/>
        <v>2.3300982580807143E-2</v>
      </c>
      <c r="AF60" s="75">
        <f t="shared" si="86"/>
        <v>2.411514988563988E-2</v>
      </c>
      <c r="AG60" s="75">
        <f t="shared" si="86"/>
        <v>2.5106393390652359E-2</v>
      </c>
      <c r="AH60" s="75">
        <f t="shared" si="86"/>
        <v>2.6339531284938576E-2</v>
      </c>
      <c r="AI60" s="75">
        <f t="shared" si="86"/>
        <v>2.7915413523044798E-2</v>
      </c>
      <c r="AJ60" s="75">
        <f t="shared" si="86"/>
        <v>2.9999999999999992E-2</v>
      </c>
      <c r="AK60" s="75">
        <f t="shared" si="86"/>
        <v>2.9999999999999992E-2</v>
      </c>
      <c r="AL60" s="75">
        <f t="shared" si="86"/>
        <v>2.9999999999999992E-2</v>
      </c>
      <c r="AM60" s="75">
        <f t="shared" ref="AM60:BN60" si="87">(SUMPRODUCT(AM47:AM51,$G$29:$G$33)+SUMPRODUCT($G$24:$G$28,AM53:AM57)+AM52*$G$34)/AM58</f>
        <v>2.9999999999999992E-2</v>
      </c>
      <c r="AN60" s="75">
        <f t="shared" si="87"/>
        <v>2.9999999999999992E-2</v>
      </c>
      <c r="AO60" s="75">
        <f t="shared" si="87"/>
        <v>2.9999999999999992E-2</v>
      </c>
      <c r="AP60" s="75">
        <f t="shared" si="87"/>
        <v>2.9999999999999992E-2</v>
      </c>
      <c r="AQ60" s="75">
        <f t="shared" si="87"/>
        <v>2.9999999999999992E-2</v>
      </c>
      <c r="AR60" s="75">
        <f t="shared" si="87"/>
        <v>2.9999999999999992E-2</v>
      </c>
      <c r="AS60" s="75">
        <f t="shared" si="87"/>
        <v>2.9999999999999992E-2</v>
      </c>
      <c r="AT60" s="75">
        <f t="shared" si="87"/>
        <v>2.9999999999999992E-2</v>
      </c>
      <c r="AU60" s="75">
        <f t="shared" si="87"/>
        <v>2.9999999999999992E-2</v>
      </c>
      <c r="AV60" s="75">
        <f t="shared" si="87"/>
        <v>2.9999999999999992E-2</v>
      </c>
      <c r="AW60" s="75">
        <f t="shared" si="87"/>
        <v>2.9999999999999992E-2</v>
      </c>
      <c r="AX60" s="75">
        <f t="shared" si="87"/>
        <v>2.9999999999999992E-2</v>
      </c>
      <c r="AY60" s="75">
        <f t="shared" si="87"/>
        <v>2.9999999999999992E-2</v>
      </c>
      <c r="AZ60" s="75">
        <f t="shared" si="87"/>
        <v>2.9999999999999992E-2</v>
      </c>
      <c r="BA60" s="75">
        <f t="shared" si="87"/>
        <v>2.9999999999999992E-2</v>
      </c>
      <c r="BB60" s="75">
        <f t="shared" si="87"/>
        <v>2.9999999999999992E-2</v>
      </c>
      <c r="BC60" s="75">
        <f t="shared" si="87"/>
        <v>2.9999999999999992E-2</v>
      </c>
      <c r="BD60" s="75">
        <f t="shared" si="87"/>
        <v>2.9999999999999992E-2</v>
      </c>
      <c r="BE60" s="75">
        <f t="shared" si="87"/>
        <v>2.9999999999999992E-2</v>
      </c>
      <c r="BF60" s="75">
        <f t="shared" si="87"/>
        <v>2.9999999999999992E-2</v>
      </c>
      <c r="BG60" s="75">
        <f t="shared" si="87"/>
        <v>2.9999999999999992E-2</v>
      </c>
      <c r="BH60" s="75">
        <f t="shared" si="87"/>
        <v>2.9999999999999992E-2</v>
      </c>
      <c r="BI60" s="75">
        <f t="shared" si="87"/>
        <v>2.9999999999999992E-2</v>
      </c>
      <c r="BJ60" s="75">
        <f t="shared" si="87"/>
        <v>2.9999999999999992E-2</v>
      </c>
      <c r="BK60" s="75">
        <f t="shared" si="87"/>
        <v>2.9999999999999992E-2</v>
      </c>
      <c r="BL60" s="75">
        <f t="shared" si="87"/>
        <v>2.9999999999999992E-2</v>
      </c>
      <c r="BM60" s="75">
        <f t="shared" si="87"/>
        <v>2.9999999999999992E-2</v>
      </c>
      <c r="BN60" s="75">
        <f t="shared" si="87"/>
        <v>2.9999999999999992E-2</v>
      </c>
    </row>
    <row r="61" spans="1:66" x14ac:dyDescent="0.35">
      <c r="G61" s="67"/>
    </row>
    <row r="62" spans="1:66" s="97" customFormat="1" x14ac:dyDescent="0.35">
      <c r="A62" s="196" t="s">
        <v>267</v>
      </c>
    </row>
    <row r="63" spans="1:66" s="81" customFormat="1" ht="22" x14ac:dyDescent="0.35">
      <c r="A63" s="187"/>
      <c r="C63" s="65"/>
      <c r="D63" s="65"/>
      <c r="G63" s="202"/>
    </row>
    <row r="64" spans="1:66" ht="22" x14ac:dyDescent="0.35">
      <c r="A64" s="53"/>
      <c r="B64" s="53"/>
      <c r="C64" s="53"/>
      <c r="D64" s="53"/>
      <c r="E64" t="s">
        <v>268</v>
      </c>
      <c r="G64" s="177">
        <f>Rekenoverzicht!G66</f>
        <v>1400000</v>
      </c>
      <c r="H64" s="177">
        <f>Rekenoverzicht!H66</f>
        <v>1400000</v>
      </c>
      <c r="I64" s="177">
        <f>Rekenoverzicht!I66</f>
        <v>1400000</v>
      </c>
      <c r="J64" s="177">
        <f>Rekenoverzicht!J66</f>
        <v>1400000</v>
      </c>
      <c r="K64" s="177">
        <f>Rekenoverzicht!K66</f>
        <v>1400000</v>
      </c>
      <c r="L64" s="177">
        <f>Rekenoverzicht!L66</f>
        <v>1400000</v>
      </c>
      <c r="M64" s="177">
        <f>Rekenoverzicht!M66</f>
        <v>1400000</v>
      </c>
      <c r="N64" s="177">
        <f>Rekenoverzicht!N66</f>
        <v>1400000</v>
      </c>
      <c r="O64" s="177">
        <f>Rekenoverzicht!O66</f>
        <v>1400000</v>
      </c>
      <c r="P64" s="177">
        <f>Rekenoverzicht!P66</f>
        <v>1400045</v>
      </c>
      <c r="Q64" s="177">
        <f>Rekenoverzicht!Q66</f>
        <v>1400045</v>
      </c>
      <c r="R64" s="177">
        <f>Rekenoverzicht!R66</f>
        <v>1400045</v>
      </c>
      <c r="S64" s="177">
        <f>Rekenoverzicht!S66</f>
        <v>1400045</v>
      </c>
      <c r="T64" s="177">
        <f>Rekenoverzicht!T66</f>
        <v>1400045</v>
      </c>
      <c r="U64" s="177">
        <f>Rekenoverzicht!U66</f>
        <v>1400045</v>
      </c>
      <c r="V64" s="177">
        <f>Rekenoverzicht!V66</f>
        <v>1695045</v>
      </c>
      <c r="W64" s="177">
        <f>Rekenoverzicht!W66</f>
        <v>1695045</v>
      </c>
      <c r="X64" s="177">
        <f>Rekenoverzicht!X66</f>
        <v>1695045</v>
      </c>
      <c r="Y64" s="177">
        <f>Rekenoverzicht!Y66</f>
        <v>1695045</v>
      </c>
      <c r="Z64" s="177">
        <f>Rekenoverzicht!Z66</f>
        <v>1695045</v>
      </c>
      <c r="AA64" s="177">
        <f>Rekenoverzicht!AA66</f>
        <v>295045</v>
      </c>
      <c r="AB64" s="177">
        <f>Rekenoverzicht!AB66</f>
        <v>295045</v>
      </c>
      <c r="AC64" s="177">
        <f>Rekenoverzicht!AC66</f>
        <v>295045</v>
      </c>
      <c r="AD64" s="177">
        <f>Rekenoverzicht!AD66</f>
        <v>295045</v>
      </c>
      <c r="AE64" s="177">
        <f>Rekenoverzicht!AE66</f>
        <v>295045</v>
      </c>
      <c r="AF64" s="177">
        <f>Rekenoverzicht!AF66</f>
        <v>295045</v>
      </c>
      <c r="AG64" s="177">
        <f>Rekenoverzicht!AG66</f>
        <v>295045</v>
      </c>
      <c r="AH64" s="177">
        <f>Rekenoverzicht!AH66</f>
        <v>295045</v>
      </c>
      <c r="AI64" s="177">
        <f>Rekenoverzicht!AI66</f>
        <v>295045</v>
      </c>
      <c r="AJ64" s="177">
        <f>Rekenoverzicht!AJ66</f>
        <v>295000</v>
      </c>
      <c r="AK64" s="177">
        <f>Rekenoverzicht!AK66</f>
        <v>295000</v>
      </c>
      <c r="AL64" s="177">
        <f>Rekenoverzicht!AL66</f>
        <v>295000</v>
      </c>
      <c r="AM64" s="177">
        <f>Rekenoverzicht!AM66</f>
        <v>295000</v>
      </c>
      <c r="AN64" s="177">
        <f>Rekenoverzicht!AN66</f>
        <v>295000</v>
      </c>
      <c r="AO64" s="177">
        <f>Rekenoverzicht!AO66</f>
        <v>295000</v>
      </c>
      <c r="AP64" s="177">
        <f>Rekenoverzicht!AP66</f>
        <v>0</v>
      </c>
      <c r="AQ64" s="177">
        <f>Rekenoverzicht!AQ66</f>
        <v>0</v>
      </c>
      <c r="AR64" s="177">
        <f>Rekenoverzicht!AR66</f>
        <v>0</v>
      </c>
      <c r="AS64" s="177">
        <f>Rekenoverzicht!AS66</f>
        <v>0</v>
      </c>
      <c r="AT64" s="177">
        <f>Rekenoverzicht!AT66</f>
        <v>0</v>
      </c>
      <c r="AU64" s="177">
        <f>Rekenoverzicht!AU66</f>
        <v>0</v>
      </c>
      <c r="AV64" s="177">
        <f>Rekenoverzicht!AV66</f>
        <v>0</v>
      </c>
      <c r="AW64" s="177">
        <f>Rekenoverzicht!AW66</f>
        <v>0</v>
      </c>
      <c r="AX64" s="177">
        <f>Rekenoverzicht!AX66</f>
        <v>0</v>
      </c>
      <c r="AY64" s="177">
        <f>Rekenoverzicht!AY66</f>
        <v>0</v>
      </c>
      <c r="AZ64" s="177">
        <f>Rekenoverzicht!AZ66</f>
        <v>0</v>
      </c>
      <c r="BA64" s="177">
        <f>Rekenoverzicht!BA66</f>
        <v>0</v>
      </c>
      <c r="BB64" s="177">
        <f>Rekenoverzicht!BB66</f>
        <v>0</v>
      </c>
      <c r="BC64" s="177">
        <f>Rekenoverzicht!BC66</f>
        <v>0</v>
      </c>
      <c r="BD64" s="177">
        <f>Rekenoverzicht!BD66</f>
        <v>0</v>
      </c>
      <c r="BE64" s="177">
        <f>Rekenoverzicht!BE66</f>
        <v>0</v>
      </c>
      <c r="BF64" s="177">
        <f>Rekenoverzicht!BF66</f>
        <v>0</v>
      </c>
      <c r="BG64" s="177">
        <f>Rekenoverzicht!BG66</f>
        <v>0</v>
      </c>
      <c r="BH64" s="177">
        <f>Rekenoverzicht!BH66</f>
        <v>0</v>
      </c>
      <c r="BI64" s="177">
        <f>Rekenoverzicht!BI66</f>
        <v>0</v>
      </c>
      <c r="BJ64" s="177">
        <f>Rekenoverzicht!BJ66</f>
        <v>0</v>
      </c>
      <c r="BK64" s="177">
        <f>Rekenoverzicht!BK66</f>
        <v>0</v>
      </c>
      <c r="BL64" s="177">
        <f>Rekenoverzicht!BL66</f>
        <v>0</v>
      </c>
      <c r="BM64" s="177">
        <f>Rekenoverzicht!BM66</f>
        <v>0</v>
      </c>
      <c r="BN64" s="177">
        <f>Rekenoverzicht!BN66</f>
        <v>0</v>
      </c>
    </row>
    <row r="65" spans="1:66" ht="22" x14ac:dyDescent="0.35">
      <c r="A65" s="53"/>
      <c r="B65" s="53"/>
      <c r="C65" s="53"/>
      <c r="D65" s="53"/>
      <c r="E65" t="s">
        <v>269</v>
      </c>
      <c r="G65" s="68">
        <f t="shared" ref="G65:AL65" si="88">IF(AND(G$39-$K24&lt;$I24,G$39-$K24&gt;=0),$G7/$I24,0)</f>
        <v>866666.66666666663</v>
      </c>
      <c r="H65" s="68">
        <f t="shared" si="88"/>
        <v>866666.66666666663</v>
      </c>
      <c r="I65" s="68">
        <f t="shared" si="88"/>
        <v>866666.66666666663</v>
      </c>
      <c r="J65" s="68">
        <f t="shared" si="88"/>
        <v>866666.66666666663</v>
      </c>
      <c r="K65" s="68">
        <f t="shared" si="88"/>
        <v>866666.66666666663</v>
      </c>
      <c r="L65" s="68">
        <f t="shared" si="88"/>
        <v>866666.66666666663</v>
      </c>
      <c r="M65" s="68">
        <f t="shared" si="88"/>
        <v>866666.66666666663</v>
      </c>
      <c r="N65" s="68">
        <f t="shared" si="88"/>
        <v>866666.66666666663</v>
      </c>
      <c r="O65" s="68">
        <f t="shared" si="88"/>
        <v>866666.66666666663</v>
      </c>
      <c r="P65" s="68">
        <f t="shared" si="88"/>
        <v>866666.66666666663</v>
      </c>
      <c r="Q65" s="68">
        <f t="shared" si="88"/>
        <v>866666.66666666663</v>
      </c>
      <c r="R65" s="68">
        <f t="shared" si="88"/>
        <v>866666.66666666663</v>
      </c>
      <c r="S65" s="68">
        <f t="shared" si="88"/>
        <v>866666.66666666663</v>
      </c>
      <c r="T65" s="68">
        <f t="shared" si="88"/>
        <v>866666.66666666663</v>
      </c>
      <c r="U65" s="68">
        <f t="shared" si="88"/>
        <v>866666.66666666663</v>
      </c>
      <c r="V65" s="68">
        <f t="shared" si="88"/>
        <v>0</v>
      </c>
      <c r="W65" s="68">
        <f t="shared" si="88"/>
        <v>0</v>
      </c>
      <c r="X65" s="68">
        <f t="shared" si="88"/>
        <v>0</v>
      </c>
      <c r="Y65" s="68">
        <f t="shared" si="88"/>
        <v>0</v>
      </c>
      <c r="Z65" s="68">
        <f t="shared" si="88"/>
        <v>0</v>
      </c>
      <c r="AA65" s="68">
        <f t="shared" si="88"/>
        <v>0</v>
      </c>
      <c r="AB65" s="68">
        <f t="shared" si="88"/>
        <v>0</v>
      </c>
      <c r="AC65" s="68">
        <f t="shared" si="88"/>
        <v>0</v>
      </c>
      <c r="AD65" s="68">
        <f t="shared" si="88"/>
        <v>0</v>
      </c>
      <c r="AE65" s="68">
        <f t="shared" si="88"/>
        <v>0</v>
      </c>
      <c r="AF65" s="68">
        <f t="shared" si="88"/>
        <v>0</v>
      </c>
      <c r="AG65" s="68">
        <f t="shared" si="88"/>
        <v>0</v>
      </c>
      <c r="AH65" s="68">
        <f t="shared" si="88"/>
        <v>0</v>
      </c>
      <c r="AI65" s="68">
        <f t="shared" si="88"/>
        <v>0</v>
      </c>
      <c r="AJ65" s="68">
        <f t="shared" si="88"/>
        <v>0</v>
      </c>
      <c r="AK65" s="68">
        <f t="shared" si="88"/>
        <v>0</v>
      </c>
      <c r="AL65" s="68">
        <f t="shared" si="88"/>
        <v>0</v>
      </c>
      <c r="AM65" s="68">
        <f t="shared" ref="AM65:BN65" si="89">IF(AND(AM$39-$K24&lt;$I24,AM$39-$K24&gt;=0),$G7/$I24,0)</f>
        <v>0</v>
      </c>
      <c r="AN65" s="68">
        <f t="shared" si="89"/>
        <v>0</v>
      </c>
      <c r="AO65" s="68">
        <f t="shared" si="89"/>
        <v>0</v>
      </c>
      <c r="AP65" s="68">
        <f t="shared" si="89"/>
        <v>0</v>
      </c>
      <c r="AQ65" s="68">
        <f t="shared" si="89"/>
        <v>0</v>
      </c>
      <c r="AR65" s="68">
        <f t="shared" si="89"/>
        <v>0</v>
      </c>
      <c r="AS65" s="68">
        <f t="shared" si="89"/>
        <v>0</v>
      </c>
      <c r="AT65" s="68">
        <f t="shared" si="89"/>
        <v>0</v>
      </c>
      <c r="AU65" s="68">
        <f t="shared" si="89"/>
        <v>0</v>
      </c>
      <c r="AV65" s="68">
        <f t="shared" si="89"/>
        <v>0</v>
      </c>
      <c r="AW65" s="68">
        <f t="shared" si="89"/>
        <v>0</v>
      </c>
      <c r="AX65" s="68">
        <f t="shared" si="89"/>
        <v>0</v>
      </c>
      <c r="AY65" s="68">
        <f t="shared" si="89"/>
        <v>0</v>
      </c>
      <c r="AZ65" s="68">
        <f t="shared" si="89"/>
        <v>0</v>
      </c>
      <c r="BA65" s="68">
        <f t="shared" si="89"/>
        <v>0</v>
      </c>
      <c r="BB65" s="68">
        <f t="shared" si="89"/>
        <v>0</v>
      </c>
      <c r="BC65" s="68">
        <f t="shared" si="89"/>
        <v>0</v>
      </c>
      <c r="BD65" s="68">
        <f t="shared" si="89"/>
        <v>0</v>
      </c>
      <c r="BE65" s="68">
        <f t="shared" si="89"/>
        <v>0</v>
      </c>
      <c r="BF65" s="68">
        <f t="shared" si="89"/>
        <v>0</v>
      </c>
      <c r="BG65" s="68">
        <f t="shared" si="89"/>
        <v>0</v>
      </c>
      <c r="BH65" s="68">
        <f t="shared" si="89"/>
        <v>0</v>
      </c>
      <c r="BI65" s="68">
        <f t="shared" si="89"/>
        <v>0</v>
      </c>
      <c r="BJ65" s="68">
        <f t="shared" si="89"/>
        <v>0</v>
      </c>
      <c r="BK65" s="68">
        <f t="shared" si="89"/>
        <v>0</v>
      </c>
      <c r="BL65" s="68">
        <f t="shared" si="89"/>
        <v>0</v>
      </c>
      <c r="BM65" s="68">
        <f t="shared" si="89"/>
        <v>0</v>
      </c>
      <c r="BN65" s="68">
        <f t="shared" si="89"/>
        <v>0</v>
      </c>
    </row>
    <row r="66" spans="1:66" ht="22" x14ac:dyDescent="0.35">
      <c r="A66" s="53"/>
      <c r="B66" s="53"/>
      <c r="C66" s="53"/>
      <c r="D66" s="53"/>
      <c r="E66" t="s">
        <v>270</v>
      </c>
      <c r="G66" s="68">
        <f t="shared" ref="G66:AL66" si="90">IF(AND(G$39-$K25&lt;$I25,G$39-$K25&gt;=0),$G8/$I25,0)</f>
        <v>0</v>
      </c>
      <c r="H66" s="68">
        <f t="shared" si="90"/>
        <v>0</v>
      </c>
      <c r="I66" s="68">
        <f t="shared" si="90"/>
        <v>0</v>
      </c>
      <c r="J66" s="68">
        <f t="shared" si="90"/>
        <v>0</v>
      </c>
      <c r="K66" s="68">
        <f t="shared" si="90"/>
        <v>0</v>
      </c>
      <c r="L66" s="68">
        <f t="shared" si="90"/>
        <v>0</v>
      </c>
      <c r="M66" s="68">
        <f t="shared" si="90"/>
        <v>0</v>
      </c>
      <c r="N66" s="68">
        <f t="shared" si="90"/>
        <v>0</v>
      </c>
      <c r="O66" s="68">
        <f t="shared" si="90"/>
        <v>0</v>
      </c>
      <c r="P66" s="68">
        <f t="shared" si="90"/>
        <v>0</v>
      </c>
      <c r="Q66" s="68">
        <f t="shared" si="90"/>
        <v>0</v>
      </c>
      <c r="R66" s="68">
        <f t="shared" si="90"/>
        <v>0</v>
      </c>
      <c r="S66" s="68">
        <f t="shared" si="90"/>
        <v>0</v>
      </c>
      <c r="T66" s="68">
        <f t="shared" si="90"/>
        <v>0</v>
      </c>
      <c r="U66" s="68">
        <f t="shared" si="90"/>
        <v>0</v>
      </c>
      <c r="V66" s="68">
        <f t="shared" si="90"/>
        <v>0</v>
      </c>
      <c r="W66" s="68">
        <f t="shared" si="90"/>
        <v>0</v>
      </c>
      <c r="X66" s="68">
        <f t="shared" si="90"/>
        <v>0</v>
      </c>
      <c r="Y66" s="68">
        <f t="shared" si="90"/>
        <v>0</v>
      </c>
      <c r="Z66" s="68">
        <f t="shared" si="90"/>
        <v>0</v>
      </c>
      <c r="AA66" s="68">
        <f t="shared" si="90"/>
        <v>0</v>
      </c>
      <c r="AB66" s="68">
        <f t="shared" si="90"/>
        <v>0</v>
      </c>
      <c r="AC66" s="68">
        <f t="shared" si="90"/>
        <v>0</v>
      </c>
      <c r="AD66" s="68">
        <f t="shared" si="90"/>
        <v>0</v>
      </c>
      <c r="AE66" s="68">
        <f t="shared" si="90"/>
        <v>0</v>
      </c>
      <c r="AF66" s="68">
        <f t="shared" si="90"/>
        <v>0</v>
      </c>
      <c r="AG66" s="68">
        <f t="shared" si="90"/>
        <v>0</v>
      </c>
      <c r="AH66" s="68">
        <f t="shared" si="90"/>
        <v>0</v>
      </c>
      <c r="AI66" s="68">
        <f t="shared" si="90"/>
        <v>0</v>
      </c>
      <c r="AJ66" s="68">
        <f t="shared" si="90"/>
        <v>0</v>
      </c>
      <c r="AK66" s="68">
        <f t="shared" si="90"/>
        <v>0</v>
      </c>
      <c r="AL66" s="68">
        <f t="shared" si="90"/>
        <v>0</v>
      </c>
      <c r="AM66" s="68">
        <f t="shared" ref="AM66:BN66" si="91">IF(AND(AM$39-$K25&lt;$I25,AM$39-$K25&gt;=0),$G8/$I25,0)</f>
        <v>0</v>
      </c>
      <c r="AN66" s="68">
        <f t="shared" si="91"/>
        <v>0</v>
      </c>
      <c r="AO66" s="68">
        <f t="shared" si="91"/>
        <v>0</v>
      </c>
      <c r="AP66" s="68">
        <f t="shared" si="91"/>
        <v>0</v>
      </c>
      <c r="AQ66" s="68">
        <f t="shared" si="91"/>
        <v>0</v>
      </c>
      <c r="AR66" s="68">
        <f t="shared" si="91"/>
        <v>0</v>
      </c>
      <c r="AS66" s="68">
        <f t="shared" si="91"/>
        <v>0</v>
      </c>
      <c r="AT66" s="68">
        <f t="shared" si="91"/>
        <v>0</v>
      </c>
      <c r="AU66" s="68">
        <f t="shared" si="91"/>
        <v>0</v>
      </c>
      <c r="AV66" s="68">
        <f t="shared" si="91"/>
        <v>0</v>
      </c>
      <c r="AW66" s="68">
        <f t="shared" si="91"/>
        <v>0</v>
      </c>
      <c r="AX66" s="68">
        <f t="shared" si="91"/>
        <v>0</v>
      </c>
      <c r="AY66" s="68">
        <f t="shared" si="91"/>
        <v>0</v>
      </c>
      <c r="AZ66" s="68">
        <f t="shared" si="91"/>
        <v>0</v>
      </c>
      <c r="BA66" s="68">
        <f t="shared" si="91"/>
        <v>0</v>
      </c>
      <c r="BB66" s="68">
        <f t="shared" si="91"/>
        <v>0</v>
      </c>
      <c r="BC66" s="68">
        <f t="shared" si="91"/>
        <v>0</v>
      </c>
      <c r="BD66" s="68">
        <f t="shared" si="91"/>
        <v>0</v>
      </c>
      <c r="BE66" s="68">
        <f t="shared" si="91"/>
        <v>0</v>
      </c>
      <c r="BF66" s="68">
        <f t="shared" si="91"/>
        <v>0</v>
      </c>
      <c r="BG66" s="68">
        <f t="shared" si="91"/>
        <v>0</v>
      </c>
      <c r="BH66" s="68">
        <f t="shared" si="91"/>
        <v>0</v>
      </c>
      <c r="BI66" s="68">
        <f t="shared" si="91"/>
        <v>0</v>
      </c>
      <c r="BJ66" s="68">
        <f t="shared" si="91"/>
        <v>0</v>
      </c>
      <c r="BK66" s="68">
        <f t="shared" si="91"/>
        <v>0</v>
      </c>
      <c r="BL66" s="68">
        <f t="shared" si="91"/>
        <v>0</v>
      </c>
      <c r="BM66" s="68">
        <f t="shared" si="91"/>
        <v>0</v>
      </c>
      <c r="BN66" s="68">
        <f t="shared" si="91"/>
        <v>0</v>
      </c>
    </row>
    <row r="67" spans="1:66" ht="22" x14ac:dyDescent="0.35">
      <c r="A67" s="53"/>
      <c r="B67" s="53"/>
      <c r="C67" s="53"/>
      <c r="D67" s="53"/>
      <c r="E67" t="s">
        <v>271</v>
      </c>
      <c r="G67" s="68">
        <f t="shared" ref="G67:AL67" si="92">IF(AND(G$39-$K26&lt;$I26,G$39-$K26&gt;=0),$G9/$I26,0)</f>
        <v>0</v>
      </c>
      <c r="H67" s="68">
        <f t="shared" si="92"/>
        <v>0</v>
      </c>
      <c r="I67" s="68">
        <f t="shared" si="92"/>
        <v>0</v>
      </c>
      <c r="J67" s="68">
        <f t="shared" si="92"/>
        <v>0</v>
      </c>
      <c r="K67" s="68">
        <f t="shared" si="92"/>
        <v>0</v>
      </c>
      <c r="L67" s="68">
        <f t="shared" si="92"/>
        <v>0</v>
      </c>
      <c r="M67" s="68">
        <f t="shared" si="92"/>
        <v>0</v>
      </c>
      <c r="N67" s="68">
        <f t="shared" si="92"/>
        <v>0</v>
      </c>
      <c r="O67" s="68">
        <f t="shared" si="92"/>
        <v>0</v>
      </c>
      <c r="P67" s="68">
        <f t="shared" si="92"/>
        <v>0</v>
      </c>
      <c r="Q67" s="68">
        <f t="shared" si="92"/>
        <v>0</v>
      </c>
      <c r="R67" s="68">
        <f t="shared" si="92"/>
        <v>0</v>
      </c>
      <c r="S67" s="68">
        <f t="shared" si="92"/>
        <v>0</v>
      </c>
      <c r="T67" s="68">
        <f t="shared" si="92"/>
        <v>0</v>
      </c>
      <c r="U67" s="68">
        <f t="shared" si="92"/>
        <v>0</v>
      </c>
      <c r="V67" s="68">
        <f t="shared" si="92"/>
        <v>0</v>
      </c>
      <c r="W67" s="68">
        <f t="shared" si="92"/>
        <v>0</v>
      </c>
      <c r="X67" s="68">
        <f t="shared" si="92"/>
        <v>0</v>
      </c>
      <c r="Y67" s="68">
        <f t="shared" si="92"/>
        <v>0</v>
      </c>
      <c r="Z67" s="68">
        <f t="shared" si="92"/>
        <v>0</v>
      </c>
      <c r="AA67" s="68">
        <f t="shared" si="92"/>
        <v>0</v>
      </c>
      <c r="AB67" s="68">
        <f t="shared" si="92"/>
        <v>0</v>
      </c>
      <c r="AC67" s="68">
        <f t="shared" si="92"/>
        <v>0</v>
      </c>
      <c r="AD67" s="68">
        <f t="shared" si="92"/>
        <v>0</v>
      </c>
      <c r="AE67" s="68">
        <f t="shared" si="92"/>
        <v>0</v>
      </c>
      <c r="AF67" s="68">
        <f t="shared" si="92"/>
        <v>0</v>
      </c>
      <c r="AG67" s="68">
        <f t="shared" si="92"/>
        <v>0</v>
      </c>
      <c r="AH67" s="68">
        <f t="shared" si="92"/>
        <v>0</v>
      </c>
      <c r="AI67" s="68">
        <f t="shared" si="92"/>
        <v>0</v>
      </c>
      <c r="AJ67" s="68">
        <f t="shared" si="92"/>
        <v>0</v>
      </c>
      <c r="AK67" s="68">
        <f t="shared" si="92"/>
        <v>0</v>
      </c>
      <c r="AL67" s="68">
        <f t="shared" si="92"/>
        <v>0</v>
      </c>
      <c r="AM67" s="68">
        <f t="shared" ref="AM67:BN67" si="93">IF(AND(AM$39-$K26&lt;$I26,AM$39-$K26&gt;=0),$G9/$I26,0)</f>
        <v>0</v>
      </c>
      <c r="AN67" s="68">
        <f t="shared" si="93"/>
        <v>0</v>
      </c>
      <c r="AO67" s="68">
        <f t="shared" si="93"/>
        <v>0</v>
      </c>
      <c r="AP67" s="68">
        <f t="shared" si="93"/>
        <v>0</v>
      </c>
      <c r="AQ67" s="68">
        <f t="shared" si="93"/>
        <v>0</v>
      </c>
      <c r="AR67" s="68">
        <f t="shared" si="93"/>
        <v>0</v>
      </c>
      <c r="AS67" s="68">
        <f t="shared" si="93"/>
        <v>0</v>
      </c>
      <c r="AT67" s="68">
        <f t="shared" si="93"/>
        <v>0</v>
      </c>
      <c r="AU67" s="68">
        <f t="shared" si="93"/>
        <v>0</v>
      </c>
      <c r="AV67" s="68">
        <f t="shared" si="93"/>
        <v>0</v>
      </c>
      <c r="AW67" s="68">
        <f t="shared" si="93"/>
        <v>0</v>
      </c>
      <c r="AX67" s="68">
        <f t="shared" si="93"/>
        <v>0</v>
      </c>
      <c r="AY67" s="68">
        <f t="shared" si="93"/>
        <v>0</v>
      </c>
      <c r="AZ67" s="68">
        <f t="shared" si="93"/>
        <v>0</v>
      </c>
      <c r="BA67" s="68">
        <f t="shared" si="93"/>
        <v>0</v>
      </c>
      <c r="BB67" s="68">
        <f t="shared" si="93"/>
        <v>0</v>
      </c>
      <c r="BC67" s="68">
        <f t="shared" si="93"/>
        <v>0</v>
      </c>
      <c r="BD67" s="68">
        <f t="shared" si="93"/>
        <v>0</v>
      </c>
      <c r="BE67" s="68">
        <f t="shared" si="93"/>
        <v>0</v>
      </c>
      <c r="BF67" s="68">
        <f t="shared" si="93"/>
        <v>0</v>
      </c>
      <c r="BG67" s="68">
        <f t="shared" si="93"/>
        <v>0</v>
      </c>
      <c r="BH67" s="68">
        <f t="shared" si="93"/>
        <v>0</v>
      </c>
      <c r="BI67" s="68">
        <f t="shared" si="93"/>
        <v>0</v>
      </c>
      <c r="BJ67" s="68">
        <f t="shared" si="93"/>
        <v>0</v>
      </c>
      <c r="BK67" s="68">
        <f t="shared" si="93"/>
        <v>0</v>
      </c>
      <c r="BL67" s="68">
        <f t="shared" si="93"/>
        <v>0</v>
      </c>
      <c r="BM67" s="68">
        <f t="shared" si="93"/>
        <v>0</v>
      </c>
      <c r="BN67" s="68">
        <f t="shared" si="93"/>
        <v>0</v>
      </c>
    </row>
    <row r="68" spans="1:66" ht="22" x14ac:dyDescent="0.35">
      <c r="A68" s="53"/>
      <c r="B68" s="53"/>
      <c r="C68" s="53"/>
      <c r="D68" s="53"/>
      <c r="E68" t="s">
        <v>272</v>
      </c>
      <c r="G68" s="68">
        <f t="shared" ref="G68:AL68" si="94">IF(AND(G$39-$K27&lt;$I27,G$39-$K27&gt;=0),$G10/$I27,0)</f>
        <v>0</v>
      </c>
      <c r="H68" s="68">
        <f t="shared" si="94"/>
        <v>0</v>
      </c>
      <c r="I68" s="68">
        <f t="shared" si="94"/>
        <v>0</v>
      </c>
      <c r="J68" s="68">
        <f t="shared" si="94"/>
        <v>0</v>
      </c>
      <c r="K68" s="68">
        <f t="shared" si="94"/>
        <v>0</v>
      </c>
      <c r="L68" s="68">
        <f t="shared" si="94"/>
        <v>0</v>
      </c>
      <c r="M68" s="68">
        <f t="shared" si="94"/>
        <v>0</v>
      </c>
      <c r="N68" s="68">
        <f t="shared" si="94"/>
        <v>0</v>
      </c>
      <c r="O68" s="68">
        <f t="shared" si="94"/>
        <v>0</v>
      </c>
      <c r="P68" s="68">
        <f t="shared" si="94"/>
        <v>0</v>
      </c>
      <c r="Q68" s="68">
        <f t="shared" si="94"/>
        <v>0</v>
      </c>
      <c r="R68" s="68">
        <f t="shared" si="94"/>
        <v>0</v>
      </c>
      <c r="S68" s="68">
        <f t="shared" si="94"/>
        <v>0</v>
      </c>
      <c r="T68" s="68">
        <f t="shared" si="94"/>
        <v>0</v>
      </c>
      <c r="U68" s="68">
        <f t="shared" si="94"/>
        <v>0</v>
      </c>
      <c r="V68" s="68">
        <f t="shared" si="94"/>
        <v>0</v>
      </c>
      <c r="W68" s="68">
        <f t="shared" si="94"/>
        <v>0</v>
      </c>
      <c r="X68" s="68">
        <f t="shared" si="94"/>
        <v>0</v>
      </c>
      <c r="Y68" s="68">
        <f t="shared" si="94"/>
        <v>0</v>
      </c>
      <c r="Z68" s="68">
        <f t="shared" si="94"/>
        <v>0</v>
      </c>
      <c r="AA68" s="68">
        <f t="shared" si="94"/>
        <v>0</v>
      </c>
      <c r="AB68" s="68">
        <f t="shared" si="94"/>
        <v>0</v>
      </c>
      <c r="AC68" s="68">
        <f t="shared" si="94"/>
        <v>0</v>
      </c>
      <c r="AD68" s="68">
        <f t="shared" si="94"/>
        <v>0</v>
      </c>
      <c r="AE68" s="68">
        <f t="shared" si="94"/>
        <v>0</v>
      </c>
      <c r="AF68" s="68">
        <f t="shared" si="94"/>
        <v>0</v>
      </c>
      <c r="AG68" s="68">
        <f t="shared" si="94"/>
        <v>0</v>
      </c>
      <c r="AH68" s="68">
        <f t="shared" si="94"/>
        <v>0</v>
      </c>
      <c r="AI68" s="68">
        <f t="shared" si="94"/>
        <v>0</v>
      </c>
      <c r="AJ68" s="68">
        <f t="shared" si="94"/>
        <v>0</v>
      </c>
      <c r="AK68" s="68">
        <f t="shared" si="94"/>
        <v>0</v>
      </c>
      <c r="AL68" s="68">
        <f t="shared" si="94"/>
        <v>0</v>
      </c>
      <c r="AM68" s="68">
        <f t="shared" ref="AM68:BN68" si="95">IF(AND(AM$39-$K27&lt;$I27,AM$39-$K27&gt;=0),$G10/$I27,0)</f>
        <v>0</v>
      </c>
      <c r="AN68" s="68">
        <f t="shared" si="95"/>
        <v>0</v>
      </c>
      <c r="AO68" s="68">
        <f t="shared" si="95"/>
        <v>0</v>
      </c>
      <c r="AP68" s="68">
        <f t="shared" si="95"/>
        <v>0</v>
      </c>
      <c r="AQ68" s="68">
        <f t="shared" si="95"/>
        <v>0</v>
      </c>
      <c r="AR68" s="68">
        <f t="shared" si="95"/>
        <v>0</v>
      </c>
      <c r="AS68" s="68">
        <f t="shared" si="95"/>
        <v>0</v>
      </c>
      <c r="AT68" s="68">
        <f t="shared" si="95"/>
        <v>0</v>
      </c>
      <c r="AU68" s="68">
        <f t="shared" si="95"/>
        <v>0</v>
      </c>
      <c r="AV68" s="68">
        <f t="shared" si="95"/>
        <v>0</v>
      </c>
      <c r="AW68" s="68">
        <f t="shared" si="95"/>
        <v>0</v>
      </c>
      <c r="AX68" s="68">
        <f t="shared" si="95"/>
        <v>0</v>
      </c>
      <c r="AY68" s="68">
        <f t="shared" si="95"/>
        <v>0</v>
      </c>
      <c r="AZ68" s="68">
        <f t="shared" si="95"/>
        <v>0</v>
      </c>
      <c r="BA68" s="68">
        <f t="shared" si="95"/>
        <v>0</v>
      </c>
      <c r="BB68" s="68">
        <f t="shared" si="95"/>
        <v>0</v>
      </c>
      <c r="BC68" s="68">
        <f t="shared" si="95"/>
        <v>0</v>
      </c>
      <c r="BD68" s="68">
        <f t="shared" si="95"/>
        <v>0</v>
      </c>
      <c r="BE68" s="68">
        <f t="shared" si="95"/>
        <v>0</v>
      </c>
      <c r="BF68" s="68">
        <f t="shared" si="95"/>
        <v>0</v>
      </c>
      <c r="BG68" s="68">
        <f t="shared" si="95"/>
        <v>0</v>
      </c>
      <c r="BH68" s="68">
        <f t="shared" si="95"/>
        <v>0</v>
      </c>
      <c r="BI68" s="68">
        <f t="shared" si="95"/>
        <v>0</v>
      </c>
      <c r="BJ68" s="68">
        <f t="shared" si="95"/>
        <v>0</v>
      </c>
      <c r="BK68" s="68">
        <f t="shared" si="95"/>
        <v>0</v>
      </c>
      <c r="BL68" s="68">
        <f t="shared" si="95"/>
        <v>0</v>
      </c>
      <c r="BM68" s="68">
        <f t="shared" si="95"/>
        <v>0</v>
      </c>
      <c r="BN68" s="68">
        <f t="shared" si="95"/>
        <v>0</v>
      </c>
    </row>
    <row r="69" spans="1:66" ht="22" x14ac:dyDescent="0.35">
      <c r="A69" s="53"/>
      <c r="B69" s="53"/>
      <c r="C69" s="53"/>
      <c r="D69" s="53"/>
      <c r="E69" t="s">
        <v>273</v>
      </c>
      <c r="G69" s="68">
        <f t="shared" ref="G69:AL69" si="96">IF(AND(G$39-$K28&lt;$I28,G$39-$K28&gt;=0),$G11/$I28,0)</f>
        <v>0</v>
      </c>
      <c r="H69" s="68">
        <f t="shared" si="96"/>
        <v>0</v>
      </c>
      <c r="I69" s="68">
        <f t="shared" si="96"/>
        <v>0</v>
      </c>
      <c r="J69" s="68">
        <f t="shared" si="96"/>
        <v>0</v>
      </c>
      <c r="K69" s="68">
        <f t="shared" si="96"/>
        <v>0</v>
      </c>
      <c r="L69" s="68">
        <f t="shared" si="96"/>
        <v>0</v>
      </c>
      <c r="M69" s="68">
        <f t="shared" si="96"/>
        <v>0</v>
      </c>
      <c r="N69" s="68">
        <f t="shared" si="96"/>
        <v>0</v>
      </c>
      <c r="O69" s="68">
        <f t="shared" si="96"/>
        <v>0</v>
      </c>
      <c r="P69" s="68">
        <f t="shared" si="96"/>
        <v>0</v>
      </c>
      <c r="Q69" s="68">
        <f t="shared" si="96"/>
        <v>0</v>
      </c>
      <c r="R69" s="68">
        <f t="shared" si="96"/>
        <v>0</v>
      </c>
      <c r="S69" s="68">
        <f t="shared" si="96"/>
        <v>0</v>
      </c>
      <c r="T69" s="68">
        <f t="shared" si="96"/>
        <v>0</v>
      </c>
      <c r="U69" s="68">
        <f t="shared" si="96"/>
        <v>766666.66666666663</v>
      </c>
      <c r="V69" s="68">
        <f t="shared" si="96"/>
        <v>766666.66666666663</v>
      </c>
      <c r="W69" s="68">
        <f t="shared" si="96"/>
        <v>766666.66666666663</v>
      </c>
      <c r="X69" s="68">
        <f t="shared" si="96"/>
        <v>766666.66666666663</v>
      </c>
      <c r="Y69" s="68">
        <f t="shared" si="96"/>
        <v>766666.66666666663</v>
      </c>
      <c r="Z69" s="68">
        <f t="shared" si="96"/>
        <v>766666.66666666663</v>
      </c>
      <c r="AA69" s="68">
        <f t="shared" si="96"/>
        <v>766666.66666666663</v>
      </c>
      <c r="AB69" s="68">
        <f t="shared" si="96"/>
        <v>766666.66666666663</v>
      </c>
      <c r="AC69" s="68">
        <f t="shared" si="96"/>
        <v>766666.66666666663</v>
      </c>
      <c r="AD69" s="68">
        <f t="shared" si="96"/>
        <v>766666.66666666663</v>
      </c>
      <c r="AE69" s="68">
        <f t="shared" si="96"/>
        <v>766666.66666666663</v>
      </c>
      <c r="AF69" s="68">
        <f t="shared" si="96"/>
        <v>766666.66666666663</v>
      </c>
      <c r="AG69" s="68">
        <f t="shared" si="96"/>
        <v>766666.66666666663</v>
      </c>
      <c r="AH69" s="68">
        <f t="shared" si="96"/>
        <v>766666.66666666663</v>
      </c>
      <c r="AI69" s="68">
        <f t="shared" si="96"/>
        <v>766666.66666666663</v>
      </c>
      <c r="AJ69" s="68">
        <f t="shared" si="96"/>
        <v>0</v>
      </c>
      <c r="AK69" s="68">
        <f t="shared" si="96"/>
        <v>0</v>
      </c>
      <c r="AL69" s="68">
        <f t="shared" si="96"/>
        <v>0</v>
      </c>
      <c r="AM69" s="68">
        <f t="shared" ref="AM69:BN69" si="97">IF(AND(AM$39-$K28&lt;$I28,AM$39-$K28&gt;=0),$G11/$I28,0)</f>
        <v>0</v>
      </c>
      <c r="AN69" s="68">
        <f t="shared" si="97"/>
        <v>0</v>
      </c>
      <c r="AO69" s="68">
        <f t="shared" si="97"/>
        <v>0</v>
      </c>
      <c r="AP69" s="68">
        <f t="shared" si="97"/>
        <v>0</v>
      </c>
      <c r="AQ69" s="68">
        <f t="shared" si="97"/>
        <v>0</v>
      </c>
      <c r="AR69" s="68">
        <f t="shared" si="97"/>
        <v>0</v>
      </c>
      <c r="AS69" s="68">
        <f t="shared" si="97"/>
        <v>0</v>
      </c>
      <c r="AT69" s="68">
        <f t="shared" si="97"/>
        <v>0</v>
      </c>
      <c r="AU69" s="68">
        <f t="shared" si="97"/>
        <v>0</v>
      </c>
      <c r="AV69" s="68">
        <f t="shared" si="97"/>
        <v>0</v>
      </c>
      <c r="AW69" s="68">
        <f t="shared" si="97"/>
        <v>0</v>
      </c>
      <c r="AX69" s="68">
        <f t="shared" si="97"/>
        <v>0</v>
      </c>
      <c r="AY69" s="68">
        <f t="shared" si="97"/>
        <v>0</v>
      </c>
      <c r="AZ69" s="68">
        <f t="shared" si="97"/>
        <v>0</v>
      </c>
      <c r="BA69" s="68">
        <f t="shared" si="97"/>
        <v>0</v>
      </c>
      <c r="BB69" s="68">
        <f t="shared" si="97"/>
        <v>0</v>
      </c>
      <c r="BC69" s="68">
        <f t="shared" si="97"/>
        <v>0</v>
      </c>
      <c r="BD69" s="68">
        <f t="shared" si="97"/>
        <v>0</v>
      </c>
      <c r="BE69" s="68">
        <f t="shared" si="97"/>
        <v>0</v>
      </c>
      <c r="BF69" s="68">
        <f t="shared" si="97"/>
        <v>0</v>
      </c>
      <c r="BG69" s="68">
        <f t="shared" si="97"/>
        <v>0</v>
      </c>
      <c r="BH69" s="68">
        <f t="shared" si="97"/>
        <v>0</v>
      </c>
      <c r="BI69" s="68">
        <f t="shared" si="97"/>
        <v>0</v>
      </c>
      <c r="BJ69" s="68">
        <f t="shared" si="97"/>
        <v>0</v>
      </c>
      <c r="BK69" s="68">
        <f t="shared" si="97"/>
        <v>0</v>
      </c>
      <c r="BL69" s="68">
        <f t="shared" si="97"/>
        <v>0</v>
      </c>
      <c r="BM69" s="68">
        <f t="shared" si="97"/>
        <v>0</v>
      </c>
      <c r="BN69" s="68">
        <f t="shared" si="97"/>
        <v>0</v>
      </c>
    </row>
    <row r="70" spans="1:66" ht="22" x14ac:dyDescent="0.35">
      <c r="A70" s="53"/>
      <c r="B70" s="53"/>
      <c r="C70" s="53"/>
      <c r="D70" s="53"/>
      <c r="E70" t="s">
        <v>274</v>
      </c>
      <c r="G70" s="68">
        <f t="shared" ref="G70:AL70" si="98">IF(AND(G$39-$K29&lt;$I29,G$39-$K29&gt;=0),$G14/$I29,0)</f>
        <v>66666.666666666672</v>
      </c>
      <c r="H70" s="68">
        <f t="shared" si="98"/>
        <v>66666.666666666672</v>
      </c>
      <c r="I70" s="68">
        <f t="shared" si="98"/>
        <v>66666.666666666672</v>
      </c>
      <c r="J70" s="68">
        <f t="shared" si="98"/>
        <v>66666.666666666672</v>
      </c>
      <c r="K70" s="68">
        <f t="shared" si="98"/>
        <v>66666.666666666672</v>
      </c>
      <c r="L70" s="68">
        <f t="shared" si="98"/>
        <v>66666.666666666672</v>
      </c>
      <c r="M70" s="68">
        <f t="shared" si="98"/>
        <v>66666.666666666672</v>
      </c>
      <c r="N70" s="68">
        <f t="shared" si="98"/>
        <v>66666.666666666672</v>
      </c>
      <c r="O70" s="68">
        <f t="shared" si="98"/>
        <v>66666.666666666672</v>
      </c>
      <c r="P70" s="68">
        <f t="shared" si="98"/>
        <v>66666.666666666672</v>
      </c>
      <c r="Q70" s="68">
        <f t="shared" si="98"/>
        <v>66666.666666666672</v>
      </c>
      <c r="R70" s="68">
        <f t="shared" si="98"/>
        <v>66666.666666666672</v>
      </c>
      <c r="S70" s="68">
        <f t="shared" si="98"/>
        <v>66666.666666666672</v>
      </c>
      <c r="T70" s="68">
        <f t="shared" si="98"/>
        <v>66666.666666666672</v>
      </c>
      <c r="U70" s="68">
        <f t="shared" si="98"/>
        <v>66666.666666666672</v>
      </c>
      <c r="V70" s="68">
        <f t="shared" si="98"/>
        <v>0</v>
      </c>
      <c r="W70" s="68">
        <f t="shared" si="98"/>
        <v>0</v>
      </c>
      <c r="X70" s="68">
        <f t="shared" si="98"/>
        <v>0</v>
      </c>
      <c r="Y70" s="68">
        <f t="shared" si="98"/>
        <v>0</v>
      </c>
      <c r="Z70" s="68">
        <f t="shared" si="98"/>
        <v>0</v>
      </c>
      <c r="AA70" s="68">
        <f t="shared" si="98"/>
        <v>0</v>
      </c>
      <c r="AB70" s="68">
        <f t="shared" si="98"/>
        <v>0</v>
      </c>
      <c r="AC70" s="68">
        <f t="shared" si="98"/>
        <v>0</v>
      </c>
      <c r="AD70" s="68">
        <f t="shared" si="98"/>
        <v>0</v>
      </c>
      <c r="AE70" s="68">
        <f t="shared" si="98"/>
        <v>0</v>
      </c>
      <c r="AF70" s="68">
        <f t="shared" si="98"/>
        <v>0</v>
      </c>
      <c r="AG70" s="68">
        <f t="shared" si="98"/>
        <v>0</v>
      </c>
      <c r="AH70" s="68">
        <f t="shared" si="98"/>
        <v>0</v>
      </c>
      <c r="AI70" s="68">
        <f t="shared" si="98"/>
        <v>0</v>
      </c>
      <c r="AJ70" s="68">
        <f t="shared" si="98"/>
        <v>0</v>
      </c>
      <c r="AK70" s="68">
        <f t="shared" si="98"/>
        <v>0</v>
      </c>
      <c r="AL70" s="68">
        <f t="shared" si="98"/>
        <v>0</v>
      </c>
      <c r="AM70" s="68">
        <f t="shared" ref="AM70:BN70" si="99">IF(AND(AM$39-$K29&lt;$I29,AM$39-$K29&gt;=0),$G14/$I29,0)</f>
        <v>0</v>
      </c>
      <c r="AN70" s="68">
        <f t="shared" si="99"/>
        <v>0</v>
      </c>
      <c r="AO70" s="68">
        <f t="shared" si="99"/>
        <v>0</v>
      </c>
      <c r="AP70" s="68">
        <f t="shared" si="99"/>
        <v>0</v>
      </c>
      <c r="AQ70" s="68">
        <f t="shared" si="99"/>
        <v>0</v>
      </c>
      <c r="AR70" s="68">
        <f t="shared" si="99"/>
        <v>0</v>
      </c>
      <c r="AS70" s="68">
        <f t="shared" si="99"/>
        <v>0</v>
      </c>
      <c r="AT70" s="68">
        <f t="shared" si="99"/>
        <v>0</v>
      </c>
      <c r="AU70" s="68">
        <f t="shared" si="99"/>
        <v>0</v>
      </c>
      <c r="AV70" s="68">
        <f t="shared" si="99"/>
        <v>0</v>
      </c>
      <c r="AW70" s="68">
        <f t="shared" si="99"/>
        <v>0</v>
      </c>
      <c r="AX70" s="68">
        <f t="shared" si="99"/>
        <v>0</v>
      </c>
      <c r="AY70" s="68">
        <f t="shared" si="99"/>
        <v>0</v>
      </c>
      <c r="AZ70" s="68">
        <f t="shared" si="99"/>
        <v>0</v>
      </c>
      <c r="BA70" s="68">
        <f t="shared" si="99"/>
        <v>0</v>
      </c>
      <c r="BB70" s="68">
        <f t="shared" si="99"/>
        <v>0</v>
      </c>
      <c r="BC70" s="68">
        <f t="shared" si="99"/>
        <v>0</v>
      </c>
      <c r="BD70" s="68">
        <f t="shared" si="99"/>
        <v>0</v>
      </c>
      <c r="BE70" s="68">
        <f t="shared" si="99"/>
        <v>0</v>
      </c>
      <c r="BF70" s="68">
        <f t="shared" si="99"/>
        <v>0</v>
      </c>
      <c r="BG70" s="68">
        <f t="shared" si="99"/>
        <v>0</v>
      </c>
      <c r="BH70" s="68">
        <f t="shared" si="99"/>
        <v>0</v>
      </c>
      <c r="BI70" s="68">
        <f t="shared" si="99"/>
        <v>0</v>
      </c>
      <c r="BJ70" s="68">
        <f t="shared" si="99"/>
        <v>0</v>
      </c>
      <c r="BK70" s="68">
        <f t="shared" si="99"/>
        <v>0</v>
      </c>
      <c r="BL70" s="68">
        <f t="shared" si="99"/>
        <v>0</v>
      </c>
      <c r="BM70" s="68">
        <f t="shared" si="99"/>
        <v>0</v>
      </c>
      <c r="BN70" s="68">
        <f t="shared" si="99"/>
        <v>0</v>
      </c>
    </row>
    <row r="71" spans="1:66" ht="22" x14ac:dyDescent="0.35">
      <c r="A71" s="53"/>
      <c r="B71" s="53"/>
      <c r="C71" s="53"/>
      <c r="D71" s="53"/>
      <c r="E71" t="s">
        <v>275</v>
      </c>
      <c r="G71" s="68">
        <f t="shared" ref="G71:AL71" si="100">IF(AND(G$39-$K30&lt;$I30,G$39-$K30&gt;=0),$G15/$I30,0)</f>
        <v>0</v>
      </c>
      <c r="H71" s="68">
        <f t="shared" si="100"/>
        <v>0</v>
      </c>
      <c r="I71" s="68">
        <f t="shared" si="100"/>
        <v>0</v>
      </c>
      <c r="J71" s="68">
        <f t="shared" si="100"/>
        <v>0</v>
      </c>
      <c r="K71" s="68">
        <f t="shared" si="100"/>
        <v>0</v>
      </c>
      <c r="L71" s="68">
        <f t="shared" si="100"/>
        <v>0</v>
      </c>
      <c r="M71" s="68">
        <f t="shared" si="100"/>
        <v>0</v>
      </c>
      <c r="N71" s="68">
        <f t="shared" si="100"/>
        <v>0</v>
      </c>
      <c r="O71" s="68">
        <f t="shared" si="100"/>
        <v>0</v>
      </c>
      <c r="P71" s="68">
        <f t="shared" si="100"/>
        <v>0</v>
      </c>
      <c r="Q71" s="68">
        <f t="shared" si="100"/>
        <v>0</v>
      </c>
      <c r="R71" s="68">
        <f t="shared" si="100"/>
        <v>0</v>
      </c>
      <c r="S71" s="68">
        <f t="shared" si="100"/>
        <v>0</v>
      </c>
      <c r="T71" s="68">
        <f t="shared" si="100"/>
        <v>0</v>
      </c>
      <c r="U71" s="68">
        <f t="shared" si="100"/>
        <v>0</v>
      </c>
      <c r="V71" s="68">
        <f t="shared" si="100"/>
        <v>0</v>
      </c>
      <c r="W71" s="68">
        <f t="shared" si="100"/>
        <v>0</v>
      </c>
      <c r="X71" s="68">
        <f t="shared" si="100"/>
        <v>0</v>
      </c>
      <c r="Y71" s="68">
        <f t="shared" si="100"/>
        <v>0</v>
      </c>
      <c r="Z71" s="68">
        <f t="shared" si="100"/>
        <v>0</v>
      </c>
      <c r="AA71" s="68">
        <f t="shared" si="100"/>
        <v>0</v>
      </c>
      <c r="AB71" s="68">
        <f t="shared" si="100"/>
        <v>0</v>
      </c>
      <c r="AC71" s="68">
        <f t="shared" si="100"/>
        <v>0</v>
      </c>
      <c r="AD71" s="68">
        <f t="shared" si="100"/>
        <v>0</v>
      </c>
      <c r="AE71" s="68">
        <f t="shared" si="100"/>
        <v>0</v>
      </c>
      <c r="AF71" s="68">
        <f t="shared" si="100"/>
        <v>0</v>
      </c>
      <c r="AG71" s="68">
        <f t="shared" si="100"/>
        <v>0</v>
      </c>
      <c r="AH71" s="68">
        <f t="shared" si="100"/>
        <v>0</v>
      </c>
      <c r="AI71" s="68">
        <f t="shared" si="100"/>
        <v>0</v>
      </c>
      <c r="AJ71" s="68">
        <f t="shared" si="100"/>
        <v>0</v>
      </c>
      <c r="AK71" s="68">
        <f t="shared" si="100"/>
        <v>0</v>
      </c>
      <c r="AL71" s="68">
        <f t="shared" si="100"/>
        <v>0</v>
      </c>
      <c r="AM71" s="68">
        <f t="shared" ref="AM71:BN71" si="101">IF(AND(AM$39-$K30&lt;$I30,AM$39-$K30&gt;=0),$G15/$I30,0)</f>
        <v>0</v>
      </c>
      <c r="AN71" s="68">
        <f t="shared" si="101"/>
        <v>0</v>
      </c>
      <c r="AO71" s="68">
        <f t="shared" si="101"/>
        <v>0</v>
      </c>
      <c r="AP71" s="68">
        <f t="shared" si="101"/>
        <v>0</v>
      </c>
      <c r="AQ71" s="68">
        <f t="shared" si="101"/>
        <v>0</v>
      </c>
      <c r="AR71" s="68">
        <f t="shared" si="101"/>
        <v>0</v>
      </c>
      <c r="AS71" s="68">
        <f t="shared" si="101"/>
        <v>0</v>
      </c>
      <c r="AT71" s="68">
        <f t="shared" si="101"/>
        <v>0</v>
      </c>
      <c r="AU71" s="68">
        <f t="shared" si="101"/>
        <v>0</v>
      </c>
      <c r="AV71" s="68">
        <f t="shared" si="101"/>
        <v>0</v>
      </c>
      <c r="AW71" s="68">
        <f t="shared" si="101"/>
        <v>0</v>
      </c>
      <c r="AX71" s="68">
        <f t="shared" si="101"/>
        <v>0</v>
      </c>
      <c r="AY71" s="68">
        <f t="shared" si="101"/>
        <v>0</v>
      </c>
      <c r="AZ71" s="68">
        <f t="shared" si="101"/>
        <v>0</v>
      </c>
      <c r="BA71" s="68">
        <f t="shared" si="101"/>
        <v>0</v>
      </c>
      <c r="BB71" s="68">
        <f t="shared" si="101"/>
        <v>0</v>
      </c>
      <c r="BC71" s="68">
        <f t="shared" si="101"/>
        <v>0</v>
      </c>
      <c r="BD71" s="68">
        <f t="shared" si="101"/>
        <v>0</v>
      </c>
      <c r="BE71" s="68">
        <f t="shared" si="101"/>
        <v>0</v>
      </c>
      <c r="BF71" s="68">
        <f t="shared" si="101"/>
        <v>0</v>
      </c>
      <c r="BG71" s="68">
        <f t="shared" si="101"/>
        <v>0</v>
      </c>
      <c r="BH71" s="68">
        <f t="shared" si="101"/>
        <v>0</v>
      </c>
      <c r="BI71" s="68">
        <f t="shared" si="101"/>
        <v>0</v>
      </c>
      <c r="BJ71" s="68">
        <f t="shared" si="101"/>
        <v>0</v>
      </c>
      <c r="BK71" s="68">
        <f t="shared" si="101"/>
        <v>0</v>
      </c>
      <c r="BL71" s="68">
        <f t="shared" si="101"/>
        <v>0</v>
      </c>
      <c r="BM71" s="68">
        <f t="shared" si="101"/>
        <v>0</v>
      </c>
      <c r="BN71" s="68">
        <f t="shared" si="101"/>
        <v>0</v>
      </c>
    </row>
    <row r="72" spans="1:66" ht="22" x14ac:dyDescent="0.35">
      <c r="A72" s="53"/>
      <c r="B72" s="53"/>
      <c r="C72" s="53"/>
      <c r="D72" s="53"/>
      <c r="E72" t="s">
        <v>276</v>
      </c>
      <c r="G72" s="68">
        <f t="shared" ref="G72:AL72" si="102">IF(AND(G$39-$K31&lt;$I31,G$39-$K31&gt;=0),$G16/$I31,0)</f>
        <v>0</v>
      </c>
      <c r="H72" s="68">
        <f t="shared" si="102"/>
        <v>0</v>
      </c>
      <c r="I72" s="68">
        <f t="shared" si="102"/>
        <v>0</v>
      </c>
      <c r="J72" s="68">
        <f t="shared" si="102"/>
        <v>0</v>
      </c>
      <c r="K72" s="68">
        <f t="shared" si="102"/>
        <v>0</v>
      </c>
      <c r="L72" s="68">
        <f t="shared" si="102"/>
        <v>0</v>
      </c>
      <c r="M72" s="68">
        <f t="shared" si="102"/>
        <v>0</v>
      </c>
      <c r="N72" s="68">
        <f t="shared" si="102"/>
        <v>0</v>
      </c>
      <c r="O72" s="68">
        <f t="shared" si="102"/>
        <v>0</v>
      </c>
      <c r="P72" s="68">
        <f t="shared" si="102"/>
        <v>0</v>
      </c>
      <c r="Q72" s="68">
        <f t="shared" si="102"/>
        <v>0</v>
      </c>
      <c r="R72" s="68">
        <f t="shared" si="102"/>
        <v>0</v>
      </c>
      <c r="S72" s="68">
        <f t="shared" si="102"/>
        <v>0</v>
      </c>
      <c r="T72" s="68">
        <f t="shared" si="102"/>
        <v>0</v>
      </c>
      <c r="U72" s="68">
        <f t="shared" si="102"/>
        <v>0</v>
      </c>
      <c r="V72" s="68">
        <f t="shared" si="102"/>
        <v>0</v>
      </c>
      <c r="W72" s="68">
        <f t="shared" si="102"/>
        <v>0</v>
      </c>
      <c r="X72" s="68">
        <f t="shared" si="102"/>
        <v>0</v>
      </c>
      <c r="Y72" s="68">
        <f t="shared" si="102"/>
        <v>0</v>
      </c>
      <c r="Z72" s="68">
        <f t="shared" si="102"/>
        <v>0</v>
      </c>
      <c r="AA72" s="68">
        <f t="shared" si="102"/>
        <v>0</v>
      </c>
      <c r="AB72" s="68">
        <f t="shared" si="102"/>
        <v>0</v>
      </c>
      <c r="AC72" s="68">
        <f t="shared" si="102"/>
        <v>0</v>
      </c>
      <c r="AD72" s="68">
        <f t="shared" si="102"/>
        <v>0</v>
      </c>
      <c r="AE72" s="68">
        <f t="shared" si="102"/>
        <v>0</v>
      </c>
      <c r="AF72" s="68">
        <f t="shared" si="102"/>
        <v>0</v>
      </c>
      <c r="AG72" s="68">
        <f t="shared" si="102"/>
        <v>0</v>
      </c>
      <c r="AH72" s="68">
        <f t="shared" si="102"/>
        <v>0</v>
      </c>
      <c r="AI72" s="68">
        <f t="shared" si="102"/>
        <v>0</v>
      </c>
      <c r="AJ72" s="68">
        <f t="shared" si="102"/>
        <v>0</v>
      </c>
      <c r="AK72" s="68">
        <f t="shared" si="102"/>
        <v>0</v>
      </c>
      <c r="AL72" s="68">
        <f t="shared" si="102"/>
        <v>0</v>
      </c>
      <c r="AM72" s="68">
        <f t="shared" ref="AM72:BN72" si="103">IF(AND(AM$39-$K31&lt;$I31,AM$39-$K31&gt;=0),$G16/$I31,0)</f>
        <v>0</v>
      </c>
      <c r="AN72" s="68">
        <f t="shared" si="103"/>
        <v>0</v>
      </c>
      <c r="AO72" s="68">
        <f t="shared" si="103"/>
        <v>0</v>
      </c>
      <c r="AP72" s="68">
        <f t="shared" si="103"/>
        <v>0</v>
      </c>
      <c r="AQ72" s="68">
        <f t="shared" si="103"/>
        <v>0</v>
      </c>
      <c r="AR72" s="68">
        <f t="shared" si="103"/>
        <v>0</v>
      </c>
      <c r="AS72" s="68">
        <f t="shared" si="103"/>
        <v>0</v>
      </c>
      <c r="AT72" s="68">
        <f t="shared" si="103"/>
        <v>0</v>
      </c>
      <c r="AU72" s="68">
        <f t="shared" si="103"/>
        <v>0</v>
      </c>
      <c r="AV72" s="68">
        <f t="shared" si="103"/>
        <v>0</v>
      </c>
      <c r="AW72" s="68">
        <f t="shared" si="103"/>
        <v>0</v>
      </c>
      <c r="AX72" s="68">
        <f t="shared" si="103"/>
        <v>0</v>
      </c>
      <c r="AY72" s="68">
        <f t="shared" si="103"/>
        <v>0</v>
      </c>
      <c r="AZ72" s="68">
        <f t="shared" si="103"/>
        <v>0</v>
      </c>
      <c r="BA72" s="68">
        <f t="shared" si="103"/>
        <v>0</v>
      </c>
      <c r="BB72" s="68">
        <f t="shared" si="103"/>
        <v>0</v>
      </c>
      <c r="BC72" s="68">
        <f t="shared" si="103"/>
        <v>0</v>
      </c>
      <c r="BD72" s="68">
        <f t="shared" si="103"/>
        <v>0</v>
      </c>
      <c r="BE72" s="68">
        <f t="shared" si="103"/>
        <v>0</v>
      </c>
      <c r="BF72" s="68">
        <f t="shared" si="103"/>
        <v>0</v>
      </c>
      <c r="BG72" s="68">
        <f t="shared" si="103"/>
        <v>0</v>
      </c>
      <c r="BH72" s="68">
        <f t="shared" si="103"/>
        <v>0</v>
      </c>
      <c r="BI72" s="68">
        <f t="shared" si="103"/>
        <v>0</v>
      </c>
      <c r="BJ72" s="68">
        <f t="shared" si="103"/>
        <v>0</v>
      </c>
      <c r="BK72" s="68">
        <f t="shared" si="103"/>
        <v>0</v>
      </c>
      <c r="BL72" s="68">
        <f t="shared" si="103"/>
        <v>0</v>
      </c>
      <c r="BM72" s="68">
        <f t="shared" si="103"/>
        <v>0</v>
      </c>
      <c r="BN72" s="68">
        <f t="shared" si="103"/>
        <v>0</v>
      </c>
    </row>
    <row r="73" spans="1:66" x14ac:dyDescent="0.35">
      <c r="E73" t="s">
        <v>277</v>
      </c>
      <c r="G73" s="68">
        <f t="shared" ref="G73:AL73" si="104">IF(AND(G$39-$K32&lt;$I32,G$39-$K32&gt;=0),$G17/$I32,0)</f>
        <v>0</v>
      </c>
      <c r="H73" s="68">
        <f t="shared" si="104"/>
        <v>0</v>
      </c>
      <c r="I73" s="68">
        <f t="shared" si="104"/>
        <v>0</v>
      </c>
      <c r="J73" s="68">
        <f t="shared" si="104"/>
        <v>0</v>
      </c>
      <c r="K73" s="68">
        <f t="shared" si="104"/>
        <v>0</v>
      </c>
      <c r="L73" s="68">
        <f t="shared" si="104"/>
        <v>0</v>
      </c>
      <c r="M73" s="68">
        <f t="shared" si="104"/>
        <v>0</v>
      </c>
      <c r="N73" s="68">
        <f t="shared" si="104"/>
        <v>0</v>
      </c>
      <c r="O73" s="68">
        <f t="shared" si="104"/>
        <v>0</v>
      </c>
      <c r="P73" s="68">
        <f t="shared" si="104"/>
        <v>0</v>
      </c>
      <c r="Q73" s="68">
        <f t="shared" si="104"/>
        <v>0</v>
      </c>
      <c r="R73" s="68">
        <f t="shared" si="104"/>
        <v>0</v>
      </c>
      <c r="S73" s="68">
        <f t="shared" si="104"/>
        <v>0</v>
      </c>
      <c r="T73" s="68">
        <f t="shared" si="104"/>
        <v>0</v>
      </c>
      <c r="U73" s="68">
        <f t="shared" si="104"/>
        <v>0</v>
      </c>
      <c r="V73" s="68">
        <f t="shared" si="104"/>
        <v>0</v>
      </c>
      <c r="W73" s="68">
        <f t="shared" si="104"/>
        <v>0</v>
      </c>
      <c r="X73" s="68">
        <f t="shared" si="104"/>
        <v>0</v>
      </c>
      <c r="Y73" s="68">
        <f t="shared" si="104"/>
        <v>0</v>
      </c>
      <c r="Z73" s="68">
        <f t="shared" si="104"/>
        <v>0</v>
      </c>
      <c r="AA73" s="68">
        <f t="shared" si="104"/>
        <v>0</v>
      </c>
      <c r="AB73" s="68">
        <f t="shared" si="104"/>
        <v>0</v>
      </c>
      <c r="AC73" s="68">
        <f t="shared" si="104"/>
        <v>0</v>
      </c>
      <c r="AD73" s="68">
        <f t="shared" si="104"/>
        <v>0</v>
      </c>
      <c r="AE73" s="68">
        <f t="shared" si="104"/>
        <v>0</v>
      </c>
      <c r="AF73" s="68">
        <f t="shared" si="104"/>
        <v>0</v>
      </c>
      <c r="AG73" s="68">
        <f t="shared" si="104"/>
        <v>0</v>
      </c>
      <c r="AH73" s="68">
        <f t="shared" si="104"/>
        <v>0</v>
      </c>
      <c r="AI73" s="68">
        <f t="shared" si="104"/>
        <v>0</v>
      </c>
      <c r="AJ73" s="68">
        <f t="shared" si="104"/>
        <v>0</v>
      </c>
      <c r="AK73" s="68">
        <f t="shared" si="104"/>
        <v>0</v>
      </c>
      <c r="AL73" s="68">
        <f t="shared" si="104"/>
        <v>0</v>
      </c>
      <c r="AM73" s="68">
        <f t="shared" ref="AM73:BN73" si="105">IF(AND(AM$39-$K32&lt;$I32,AM$39-$K32&gt;=0),$G17/$I32,0)</f>
        <v>0</v>
      </c>
      <c r="AN73" s="68">
        <f t="shared" si="105"/>
        <v>0</v>
      </c>
      <c r="AO73" s="68">
        <f t="shared" si="105"/>
        <v>0</v>
      </c>
      <c r="AP73" s="68">
        <f t="shared" si="105"/>
        <v>0</v>
      </c>
      <c r="AQ73" s="68">
        <f t="shared" si="105"/>
        <v>0</v>
      </c>
      <c r="AR73" s="68">
        <f t="shared" si="105"/>
        <v>0</v>
      </c>
      <c r="AS73" s="68">
        <f t="shared" si="105"/>
        <v>0</v>
      </c>
      <c r="AT73" s="68">
        <f t="shared" si="105"/>
        <v>0</v>
      </c>
      <c r="AU73" s="68">
        <f t="shared" si="105"/>
        <v>0</v>
      </c>
      <c r="AV73" s="68">
        <f t="shared" si="105"/>
        <v>0</v>
      </c>
      <c r="AW73" s="68">
        <f t="shared" si="105"/>
        <v>0</v>
      </c>
      <c r="AX73" s="68">
        <f t="shared" si="105"/>
        <v>0</v>
      </c>
      <c r="AY73" s="68">
        <f t="shared" si="105"/>
        <v>0</v>
      </c>
      <c r="AZ73" s="68">
        <f t="shared" si="105"/>
        <v>0</v>
      </c>
      <c r="BA73" s="68">
        <f t="shared" si="105"/>
        <v>0</v>
      </c>
      <c r="BB73" s="68">
        <f t="shared" si="105"/>
        <v>0</v>
      </c>
      <c r="BC73" s="68">
        <f t="shared" si="105"/>
        <v>0</v>
      </c>
      <c r="BD73" s="68">
        <f t="shared" si="105"/>
        <v>0</v>
      </c>
      <c r="BE73" s="68">
        <f t="shared" si="105"/>
        <v>0</v>
      </c>
      <c r="BF73" s="68">
        <f t="shared" si="105"/>
        <v>0</v>
      </c>
      <c r="BG73" s="68">
        <f t="shared" si="105"/>
        <v>0</v>
      </c>
      <c r="BH73" s="68">
        <f t="shared" si="105"/>
        <v>0</v>
      </c>
      <c r="BI73" s="68">
        <f t="shared" si="105"/>
        <v>0</v>
      </c>
      <c r="BJ73" s="68">
        <f t="shared" si="105"/>
        <v>0</v>
      </c>
      <c r="BK73" s="68">
        <f t="shared" si="105"/>
        <v>0</v>
      </c>
      <c r="BL73" s="68">
        <f t="shared" si="105"/>
        <v>0</v>
      </c>
      <c r="BM73" s="68">
        <f t="shared" si="105"/>
        <v>0</v>
      </c>
      <c r="BN73" s="68">
        <f t="shared" si="105"/>
        <v>0</v>
      </c>
    </row>
    <row r="74" spans="1:66" ht="22" x14ac:dyDescent="0.35">
      <c r="A74" s="65"/>
      <c r="B74" s="65"/>
      <c r="C74" s="65"/>
      <c r="D74" s="65"/>
      <c r="E74" t="s">
        <v>278</v>
      </c>
      <c r="G74" s="68">
        <f t="shared" ref="G74:AL74" si="106">IF(AND(G$39-$K33&lt;$I33,G$39-$K33&gt;=0),$G18/$I33,0)</f>
        <v>0</v>
      </c>
      <c r="H74" s="68">
        <f t="shared" si="106"/>
        <v>0</v>
      </c>
      <c r="I74" s="68">
        <f t="shared" si="106"/>
        <v>0</v>
      </c>
      <c r="J74" s="68">
        <f t="shared" si="106"/>
        <v>0</v>
      </c>
      <c r="K74" s="68">
        <f t="shared" si="106"/>
        <v>0</v>
      </c>
      <c r="L74" s="68">
        <f t="shared" si="106"/>
        <v>0</v>
      </c>
      <c r="M74" s="68">
        <f t="shared" si="106"/>
        <v>0</v>
      </c>
      <c r="N74" s="68">
        <f t="shared" si="106"/>
        <v>0</v>
      </c>
      <c r="O74" s="68">
        <f t="shared" si="106"/>
        <v>0</v>
      </c>
      <c r="P74" s="68">
        <f t="shared" si="106"/>
        <v>0</v>
      </c>
      <c r="Q74" s="68">
        <f t="shared" si="106"/>
        <v>0</v>
      </c>
      <c r="R74" s="68">
        <f t="shared" si="106"/>
        <v>0</v>
      </c>
      <c r="S74" s="68">
        <f t="shared" si="106"/>
        <v>0</v>
      </c>
      <c r="T74" s="68">
        <f t="shared" si="106"/>
        <v>0</v>
      </c>
      <c r="U74" s="68">
        <f t="shared" si="106"/>
        <v>0</v>
      </c>
      <c r="V74" s="68">
        <f t="shared" si="106"/>
        <v>0</v>
      </c>
      <c r="W74" s="68">
        <f t="shared" si="106"/>
        <v>0</v>
      </c>
      <c r="X74" s="68">
        <f t="shared" si="106"/>
        <v>0</v>
      </c>
      <c r="Y74" s="68">
        <f t="shared" si="106"/>
        <v>0</v>
      </c>
      <c r="Z74" s="68">
        <f t="shared" si="106"/>
        <v>0</v>
      </c>
      <c r="AA74" s="68">
        <f t="shared" si="106"/>
        <v>0</v>
      </c>
      <c r="AB74" s="68">
        <f t="shared" si="106"/>
        <v>0</v>
      </c>
      <c r="AC74" s="68">
        <f t="shared" si="106"/>
        <v>0</v>
      </c>
      <c r="AD74" s="68">
        <f t="shared" si="106"/>
        <v>0</v>
      </c>
      <c r="AE74" s="68">
        <f t="shared" si="106"/>
        <v>0</v>
      </c>
      <c r="AF74" s="68">
        <f t="shared" si="106"/>
        <v>0</v>
      </c>
      <c r="AG74" s="68">
        <f t="shared" si="106"/>
        <v>0</v>
      </c>
      <c r="AH74" s="68">
        <f t="shared" si="106"/>
        <v>0</v>
      </c>
      <c r="AI74" s="68">
        <f t="shared" si="106"/>
        <v>0</v>
      </c>
      <c r="AJ74" s="68">
        <f t="shared" si="106"/>
        <v>0</v>
      </c>
      <c r="AK74" s="68">
        <f t="shared" si="106"/>
        <v>0</v>
      </c>
      <c r="AL74" s="68">
        <f t="shared" si="106"/>
        <v>0</v>
      </c>
      <c r="AM74" s="68">
        <f t="shared" ref="AM74:BN74" si="107">IF(AND(AM$39-$K33&lt;$I33,AM$39-$K33&gt;=0),$G18/$I33,0)</f>
        <v>0</v>
      </c>
      <c r="AN74" s="68">
        <f t="shared" si="107"/>
        <v>0</v>
      </c>
      <c r="AO74" s="68">
        <f t="shared" si="107"/>
        <v>0</v>
      </c>
      <c r="AP74" s="68">
        <f t="shared" si="107"/>
        <v>0</v>
      </c>
      <c r="AQ74" s="68">
        <f t="shared" si="107"/>
        <v>0</v>
      </c>
      <c r="AR74" s="68">
        <f t="shared" si="107"/>
        <v>0</v>
      </c>
      <c r="AS74" s="68">
        <f t="shared" si="107"/>
        <v>0</v>
      </c>
      <c r="AT74" s="68">
        <f t="shared" si="107"/>
        <v>0</v>
      </c>
      <c r="AU74" s="68">
        <f t="shared" si="107"/>
        <v>0</v>
      </c>
      <c r="AV74" s="68">
        <f t="shared" si="107"/>
        <v>0</v>
      </c>
      <c r="AW74" s="68">
        <f t="shared" si="107"/>
        <v>0</v>
      </c>
      <c r="AX74" s="68">
        <f t="shared" si="107"/>
        <v>0</v>
      </c>
      <c r="AY74" s="68">
        <f t="shared" si="107"/>
        <v>0</v>
      </c>
      <c r="AZ74" s="68">
        <f t="shared" si="107"/>
        <v>0</v>
      </c>
      <c r="BA74" s="68">
        <f t="shared" si="107"/>
        <v>0</v>
      </c>
      <c r="BB74" s="68">
        <f t="shared" si="107"/>
        <v>0</v>
      </c>
      <c r="BC74" s="68">
        <f t="shared" si="107"/>
        <v>0</v>
      </c>
      <c r="BD74" s="68">
        <f t="shared" si="107"/>
        <v>0</v>
      </c>
      <c r="BE74" s="68">
        <f t="shared" si="107"/>
        <v>0</v>
      </c>
      <c r="BF74" s="68">
        <f t="shared" si="107"/>
        <v>0</v>
      </c>
      <c r="BG74" s="68">
        <f t="shared" si="107"/>
        <v>0</v>
      </c>
      <c r="BH74" s="68">
        <f t="shared" si="107"/>
        <v>0</v>
      </c>
      <c r="BI74" s="68">
        <f t="shared" si="107"/>
        <v>0</v>
      </c>
      <c r="BJ74" s="68">
        <f t="shared" si="107"/>
        <v>0</v>
      </c>
      <c r="BK74" s="68">
        <f t="shared" si="107"/>
        <v>0</v>
      </c>
      <c r="BL74" s="68">
        <f t="shared" si="107"/>
        <v>0</v>
      </c>
      <c r="BM74" s="68">
        <f t="shared" si="107"/>
        <v>0</v>
      </c>
      <c r="BN74" s="68">
        <f t="shared" si="107"/>
        <v>0</v>
      </c>
    </row>
    <row r="75" spans="1:66" ht="22" x14ac:dyDescent="0.35">
      <c r="A75" s="65"/>
      <c r="B75" s="65"/>
      <c r="C75" s="65"/>
      <c r="D75" s="65"/>
    </row>
    <row r="76" spans="1:66" s="97" customFormat="1" x14ac:dyDescent="0.35">
      <c r="A76" s="196" t="s">
        <v>295</v>
      </c>
      <c r="C76" s="201"/>
      <c r="D76" s="201"/>
      <c r="E76" s="201"/>
      <c r="F76" s="201"/>
    </row>
    <row r="77" spans="1:66" x14ac:dyDescent="0.35">
      <c r="A77" s="15"/>
      <c r="C77" s="17"/>
      <c r="D77" s="17"/>
      <c r="E77" s="17"/>
      <c r="F77" s="17"/>
    </row>
    <row r="78" spans="1:66" ht="22" x14ac:dyDescent="0.35">
      <c r="A78" s="53"/>
      <c r="B78" s="53"/>
      <c r="C78" s="17"/>
      <c r="D78" s="17"/>
      <c r="E78" s="17" t="s">
        <v>279</v>
      </c>
      <c r="F78" s="17"/>
    </row>
    <row r="79" spans="1:66" ht="22" x14ac:dyDescent="0.35">
      <c r="A79" s="53"/>
      <c r="B79" s="53"/>
      <c r="C79" s="17"/>
      <c r="D79" s="17"/>
      <c r="E79" s="17"/>
      <c r="F79" t="s">
        <v>218</v>
      </c>
      <c r="G79" s="177">
        <f>Rekenoverzicht!G116</f>
        <v>310000</v>
      </c>
      <c r="H79" s="177">
        <f>Rekenoverzicht!H116</f>
        <v>620000</v>
      </c>
      <c r="I79" s="177">
        <f>Rekenoverzicht!I116</f>
        <v>930000</v>
      </c>
      <c r="J79" s="177">
        <f>Rekenoverzicht!J116</f>
        <v>1240000</v>
      </c>
      <c r="K79" s="177">
        <f>Rekenoverzicht!K116</f>
        <v>1550000</v>
      </c>
      <c r="L79" s="177">
        <f>Rekenoverzicht!L116</f>
        <v>1798000</v>
      </c>
      <c r="M79" s="177">
        <f>Rekenoverzicht!M116</f>
        <v>1860000</v>
      </c>
      <c r="N79" s="177">
        <f>Rekenoverzicht!N116</f>
        <v>1860000</v>
      </c>
      <c r="O79" s="177">
        <f>Rekenoverzicht!O116</f>
        <v>1860000</v>
      </c>
      <c r="P79" s="177">
        <f>Rekenoverzicht!P116</f>
        <v>1860000</v>
      </c>
      <c r="Q79" s="177">
        <f>Rekenoverzicht!Q116</f>
        <v>2380384.015150249</v>
      </c>
      <c r="R79" s="177">
        <f>Rekenoverzicht!R116</f>
        <v>2362528.646604808</v>
      </c>
      <c r="S79" s="177">
        <f>Rekenoverzicht!S116</f>
        <v>2330060.4940234665</v>
      </c>
      <c r="T79" s="177">
        <f>Rekenoverzicht!T116</f>
        <v>2297911.4461924424</v>
      </c>
      <c r="U79" s="177">
        <f>Rekenoverzicht!U116</f>
        <v>2266106.3683945988</v>
      </c>
      <c r="V79" s="177">
        <f>Rekenoverzicht!V116</f>
        <v>2673640.8439247292</v>
      </c>
      <c r="W79" s="177">
        <f>Rekenoverzicht!W116</f>
        <v>2591133.3836593996</v>
      </c>
      <c r="X79" s="177">
        <f>Rekenoverzicht!X116</f>
        <v>2547267.8850465752</v>
      </c>
      <c r="Y79" s="177">
        <f>Rekenoverzicht!Y116</f>
        <v>2502595.227083642</v>
      </c>
      <c r="Z79" s="177">
        <f>Rekenoverzicht!Z116</f>
        <v>2456965.89587026</v>
      </c>
      <c r="AA79" s="177">
        <f>Rekenoverzicht!AA116</f>
        <v>1010191.0205357891</v>
      </c>
      <c r="AB79" s="177">
        <f>Rekenoverzicht!AB116</f>
        <v>992193.91774225747</v>
      </c>
      <c r="AC79" s="177">
        <f>Rekenoverzicht!AC116</f>
        <v>973882.85930713615</v>
      </c>
      <c r="AD79" s="177">
        <f>Rekenoverzicht!AD116</f>
        <v>955180.61562430649</v>
      </c>
      <c r="AE79" s="177">
        <f>Rekenoverzicht!AE116</f>
        <v>935982.36442222726</v>
      </c>
      <c r="AF79" s="177">
        <f>Rekenoverzicht!AF116</f>
        <v>916142.15920557943</v>
      </c>
      <c r="AG79" s="177">
        <f>Rekenoverzicht!AG116</f>
        <v>895450.56861379021</v>
      </c>
      <c r="AH79" s="177">
        <f>Rekenoverzicht!AH116</f>
        <v>873595.94569384318</v>
      </c>
      <c r="AI79" s="177">
        <f>Rekenoverzicht!AI116</f>
        <v>850093.4021530305</v>
      </c>
      <c r="AJ79" s="177">
        <f>Rekenoverzicht!AJ116</f>
        <v>824100</v>
      </c>
      <c r="AK79" s="177">
        <f>Rekenoverzicht!AK116</f>
        <v>815250</v>
      </c>
      <c r="AL79" s="177">
        <f>Rekenoverzicht!AL116</f>
        <v>806400</v>
      </c>
      <c r="AM79" s="177">
        <f>Rekenoverzicht!AM116</f>
        <v>797550</v>
      </c>
      <c r="AN79" s="177">
        <f>Rekenoverzicht!AN116</f>
        <v>788700</v>
      </c>
      <c r="AO79" s="177">
        <f>Rekenoverzicht!AO116</f>
        <v>779850</v>
      </c>
      <c r="AP79" s="177">
        <f>Rekenoverzicht!AP116</f>
        <v>476000.00000000006</v>
      </c>
      <c r="AQ79" s="177">
        <f>Rekenoverzicht!AQ116</f>
        <v>476000.00000000006</v>
      </c>
      <c r="AR79" s="177">
        <f>Rekenoverzicht!AR116</f>
        <v>476000.00000000006</v>
      </c>
      <c r="AS79" s="177">
        <f>Rekenoverzicht!AS116</f>
        <v>476000.00000000006</v>
      </c>
      <c r="AT79" s="177">
        <f>Rekenoverzicht!AT116</f>
        <v>476000.00000000006</v>
      </c>
      <c r="AU79" s="177">
        <f>Rekenoverzicht!AU116</f>
        <v>476000.00000000006</v>
      </c>
      <c r="AV79" s="177">
        <f>Rekenoverzicht!AV116</f>
        <v>476000.00000000006</v>
      </c>
      <c r="AW79" s="177">
        <f>Rekenoverzicht!AW116</f>
        <v>476000.00000000006</v>
      </c>
      <c r="AX79" s="177">
        <f>Rekenoverzicht!AX116</f>
        <v>476000.00000000006</v>
      </c>
      <c r="AY79" s="177">
        <f>Rekenoverzicht!AY116</f>
        <v>476000.00000000006</v>
      </c>
      <c r="AZ79" s="177">
        <f>Rekenoverzicht!AZ116</f>
        <v>476000.00000000006</v>
      </c>
      <c r="BA79" s="177">
        <f>Rekenoverzicht!BA116</f>
        <v>476000.00000000006</v>
      </c>
      <c r="BB79" s="177">
        <f>Rekenoverzicht!BB116</f>
        <v>476000.00000000006</v>
      </c>
      <c r="BC79" s="177">
        <f>Rekenoverzicht!BC116</f>
        <v>476000.00000000006</v>
      </c>
      <c r="BD79" s="177">
        <f>Rekenoverzicht!BD116</f>
        <v>476000.00000000006</v>
      </c>
      <c r="BE79" s="177">
        <f>Rekenoverzicht!BE116</f>
        <v>476000.00000000006</v>
      </c>
      <c r="BF79" s="177">
        <f>Rekenoverzicht!BF116</f>
        <v>476000.00000000006</v>
      </c>
      <c r="BG79" s="177">
        <f>Rekenoverzicht!BG116</f>
        <v>476000.00000000006</v>
      </c>
      <c r="BH79" s="177">
        <f>Rekenoverzicht!BH116</f>
        <v>476000.00000000006</v>
      </c>
      <c r="BI79" s="177">
        <f>Rekenoverzicht!BI116</f>
        <v>476000.00000000006</v>
      </c>
      <c r="BJ79" s="177">
        <f>Rekenoverzicht!BJ116</f>
        <v>476000.00000000006</v>
      </c>
      <c r="BK79" s="177">
        <f>Rekenoverzicht!BK116</f>
        <v>476000.00000000006</v>
      </c>
      <c r="BL79" s="177">
        <f>Rekenoverzicht!BL116</f>
        <v>476000.00000000006</v>
      </c>
      <c r="BM79" s="177">
        <f>Rekenoverzicht!BM116</f>
        <v>476000.00000000006</v>
      </c>
      <c r="BN79" s="177">
        <f>Rekenoverzicht!BN116</f>
        <v>476000.00000000006</v>
      </c>
    </row>
    <row r="80" spans="1:66" ht="22" x14ac:dyDescent="0.35">
      <c r="A80" s="53"/>
      <c r="B80" s="53"/>
      <c r="C80" s="17"/>
      <c r="D80" s="17"/>
      <c r="E80" s="17"/>
      <c r="F80" t="s">
        <v>229</v>
      </c>
      <c r="G80" s="68">
        <f t="shared" ref="G80:AL80" si="108">G105</f>
        <v>20000000</v>
      </c>
      <c r="H80" s="68">
        <f t="shared" si="108"/>
        <v>0</v>
      </c>
      <c r="I80" s="68">
        <f t="shared" si="108"/>
        <v>0</v>
      </c>
      <c r="J80" s="68">
        <f t="shared" si="108"/>
        <v>0</v>
      </c>
      <c r="K80" s="68">
        <f t="shared" si="108"/>
        <v>0</v>
      </c>
      <c r="L80" s="68">
        <f t="shared" si="108"/>
        <v>30</v>
      </c>
      <c r="M80" s="68">
        <f t="shared" si="108"/>
        <v>0</v>
      </c>
      <c r="N80" s="68">
        <f t="shared" si="108"/>
        <v>0</v>
      </c>
      <c r="O80" s="68">
        <f t="shared" si="108"/>
        <v>0</v>
      </c>
      <c r="P80" s="68">
        <f t="shared" si="108"/>
        <v>0</v>
      </c>
      <c r="Q80" s="68">
        <f t="shared" si="108"/>
        <v>0</v>
      </c>
      <c r="R80" s="68">
        <f t="shared" si="108"/>
        <v>0</v>
      </c>
      <c r="S80" s="68">
        <f t="shared" si="108"/>
        <v>0</v>
      </c>
      <c r="T80" s="68">
        <f t="shared" si="108"/>
        <v>0</v>
      </c>
      <c r="U80" s="68">
        <f t="shared" si="108"/>
        <v>0</v>
      </c>
      <c r="V80" s="68">
        <f t="shared" si="108"/>
        <v>0</v>
      </c>
      <c r="W80" s="68">
        <f t="shared" si="108"/>
        <v>0</v>
      </c>
      <c r="X80" s="68">
        <f t="shared" si="108"/>
        <v>0</v>
      </c>
      <c r="Y80" s="68">
        <f t="shared" si="108"/>
        <v>0</v>
      </c>
      <c r="Z80" s="68">
        <f t="shared" si="108"/>
        <v>0</v>
      </c>
      <c r="AA80" s="68">
        <f t="shared" si="108"/>
        <v>0</v>
      </c>
      <c r="AB80" s="68">
        <f t="shared" si="108"/>
        <v>0</v>
      </c>
      <c r="AC80" s="68">
        <f t="shared" si="108"/>
        <v>0</v>
      </c>
      <c r="AD80" s="68">
        <f t="shared" si="108"/>
        <v>0</v>
      </c>
      <c r="AE80" s="68">
        <f t="shared" si="108"/>
        <v>0</v>
      </c>
      <c r="AF80" s="68">
        <f t="shared" si="108"/>
        <v>0</v>
      </c>
      <c r="AG80" s="68">
        <f t="shared" si="108"/>
        <v>0</v>
      </c>
      <c r="AH80" s="68">
        <f t="shared" si="108"/>
        <v>0</v>
      </c>
      <c r="AI80" s="68">
        <f t="shared" si="108"/>
        <v>0</v>
      </c>
      <c r="AJ80" s="68">
        <f t="shared" si="108"/>
        <v>0</v>
      </c>
      <c r="AK80" s="68">
        <f t="shared" si="108"/>
        <v>0</v>
      </c>
      <c r="AL80" s="68">
        <f t="shared" si="108"/>
        <v>0</v>
      </c>
      <c r="AM80" s="68">
        <f t="shared" ref="AM80:BN80" si="109">AM105</f>
        <v>0</v>
      </c>
      <c r="AN80" s="68">
        <f t="shared" si="109"/>
        <v>0</v>
      </c>
      <c r="AO80" s="68">
        <f t="shared" si="109"/>
        <v>0</v>
      </c>
      <c r="AP80" s="68">
        <f t="shared" si="109"/>
        <v>0</v>
      </c>
      <c r="AQ80" s="68">
        <f t="shared" si="109"/>
        <v>0</v>
      </c>
      <c r="AR80" s="68">
        <f t="shared" si="109"/>
        <v>0</v>
      </c>
      <c r="AS80" s="68">
        <f t="shared" si="109"/>
        <v>0</v>
      </c>
      <c r="AT80" s="68">
        <f t="shared" si="109"/>
        <v>0</v>
      </c>
      <c r="AU80" s="68">
        <f t="shared" si="109"/>
        <v>0</v>
      </c>
      <c r="AV80" s="68">
        <f t="shared" si="109"/>
        <v>0</v>
      </c>
      <c r="AW80" s="68">
        <f t="shared" si="109"/>
        <v>0</v>
      </c>
      <c r="AX80" s="68">
        <f t="shared" si="109"/>
        <v>0</v>
      </c>
      <c r="AY80" s="68">
        <f t="shared" si="109"/>
        <v>0</v>
      </c>
      <c r="AZ80" s="68">
        <f t="shared" si="109"/>
        <v>0</v>
      </c>
      <c r="BA80" s="68">
        <f t="shared" si="109"/>
        <v>0</v>
      </c>
      <c r="BB80" s="68">
        <f t="shared" si="109"/>
        <v>0</v>
      </c>
      <c r="BC80" s="68">
        <f t="shared" si="109"/>
        <v>0</v>
      </c>
      <c r="BD80" s="68">
        <f t="shared" si="109"/>
        <v>0</v>
      </c>
      <c r="BE80" s="68">
        <f t="shared" si="109"/>
        <v>0</v>
      </c>
      <c r="BF80" s="68">
        <f t="shared" si="109"/>
        <v>0</v>
      </c>
      <c r="BG80" s="68">
        <f t="shared" si="109"/>
        <v>0</v>
      </c>
      <c r="BH80" s="68">
        <f t="shared" si="109"/>
        <v>0</v>
      </c>
      <c r="BI80" s="68">
        <f t="shared" si="109"/>
        <v>0</v>
      </c>
      <c r="BJ80" s="68">
        <f t="shared" si="109"/>
        <v>0</v>
      </c>
      <c r="BK80" s="68">
        <f t="shared" si="109"/>
        <v>0</v>
      </c>
      <c r="BL80" s="68">
        <f t="shared" si="109"/>
        <v>0</v>
      </c>
      <c r="BM80" s="68">
        <f t="shared" si="109"/>
        <v>0</v>
      </c>
      <c r="BN80" s="68">
        <f t="shared" si="109"/>
        <v>0</v>
      </c>
    </row>
    <row r="81" spans="1:69" ht="22" x14ac:dyDescent="0.35">
      <c r="A81" s="53"/>
      <c r="B81" s="53"/>
      <c r="C81" s="17"/>
      <c r="D81" s="17"/>
      <c r="E81" s="17"/>
      <c r="F81" t="s">
        <v>280</v>
      </c>
      <c r="G81" s="68">
        <f t="shared" ref="G81:AL81" si="110">G99</f>
        <v>24500000</v>
      </c>
      <c r="H81" s="68">
        <f t="shared" si="110"/>
        <v>0</v>
      </c>
      <c r="I81" s="68">
        <f t="shared" si="110"/>
        <v>0</v>
      </c>
      <c r="J81" s="68">
        <f t="shared" si="110"/>
        <v>0</v>
      </c>
      <c r="K81" s="68">
        <f t="shared" si="110"/>
        <v>0</v>
      </c>
      <c r="L81" s="68">
        <f t="shared" si="110"/>
        <v>0</v>
      </c>
      <c r="M81" s="68">
        <f t="shared" si="110"/>
        <v>0</v>
      </c>
      <c r="N81" s="68">
        <f t="shared" si="110"/>
        <v>0</v>
      </c>
      <c r="O81" s="68">
        <f t="shared" si="110"/>
        <v>0</v>
      </c>
      <c r="P81" s="68">
        <f t="shared" si="110"/>
        <v>0</v>
      </c>
      <c r="Q81" s="68">
        <f t="shared" si="110"/>
        <v>0</v>
      </c>
      <c r="R81" s="68">
        <f t="shared" si="110"/>
        <v>0</v>
      </c>
      <c r="S81" s="68">
        <f t="shared" si="110"/>
        <v>0</v>
      </c>
      <c r="T81" s="68">
        <f t="shared" si="110"/>
        <v>0</v>
      </c>
      <c r="U81" s="68">
        <f t="shared" si="110"/>
        <v>0</v>
      </c>
      <c r="V81" s="68">
        <f t="shared" si="110"/>
        <v>0</v>
      </c>
      <c r="W81" s="68">
        <f t="shared" si="110"/>
        <v>0</v>
      </c>
      <c r="X81" s="68">
        <f t="shared" si="110"/>
        <v>0</v>
      </c>
      <c r="Y81" s="68">
        <f t="shared" si="110"/>
        <v>0</v>
      </c>
      <c r="Z81" s="68">
        <f t="shared" si="110"/>
        <v>0</v>
      </c>
      <c r="AA81" s="68">
        <f t="shared" si="110"/>
        <v>0</v>
      </c>
      <c r="AB81" s="68">
        <f t="shared" si="110"/>
        <v>0</v>
      </c>
      <c r="AC81" s="68">
        <f t="shared" si="110"/>
        <v>0</v>
      </c>
      <c r="AD81" s="68">
        <f t="shared" si="110"/>
        <v>0</v>
      </c>
      <c r="AE81" s="68">
        <f t="shared" si="110"/>
        <v>0</v>
      </c>
      <c r="AF81" s="68">
        <f t="shared" si="110"/>
        <v>0</v>
      </c>
      <c r="AG81" s="68">
        <f t="shared" si="110"/>
        <v>0</v>
      </c>
      <c r="AH81" s="68">
        <f t="shared" si="110"/>
        <v>0</v>
      </c>
      <c r="AI81" s="68">
        <f t="shared" si="110"/>
        <v>0</v>
      </c>
      <c r="AJ81" s="68">
        <f t="shared" si="110"/>
        <v>0</v>
      </c>
      <c r="AK81" s="68">
        <f t="shared" si="110"/>
        <v>0</v>
      </c>
      <c r="AL81" s="68">
        <f t="shared" si="110"/>
        <v>0</v>
      </c>
      <c r="AM81" s="68">
        <f t="shared" ref="AM81:BN81" si="111">AM99</f>
        <v>0</v>
      </c>
      <c r="AN81" s="68">
        <f t="shared" si="111"/>
        <v>0</v>
      </c>
      <c r="AO81" s="68">
        <f t="shared" si="111"/>
        <v>0</v>
      </c>
      <c r="AP81" s="68">
        <f t="shared" si="111"/>
        <v>0</v>
      </c>
      <c r="AQ81" s="68">
        <f t="shared" si="111"/>
        <v>0</v>
      </c>
      <c r="AR81" s="68">
        <f t="shared" si="111"/>
        <v>0</v>
      </c>
      <c r="AS81" s="68">
        <f t="shared" si="111"/>
        <v>0</v>
      </c>
      <c r="AT81" s="68">
        <f t="shared" si="111"/>
        <v>0</v>
      </c>
      <c r="AU81" s="68">
        <f t="shared" si="111"/>
        <v>0</v>
      </c>
      <c r="AV81" s="68">
        <f t="shared" si="111"/>
        <v>0</v>
      </c>
      <c r="AW81" s="68">
        <f t="shared" si="111"/>
        <v>0</v>
      </c>
      <c r="AX81" s="68">
        <f t="shared" si="111"/>
        <v>0</v>
      </c>
      <c r="AY81" s="68">
        <f t="shared" si="111"/>
        <v>0</v>
      </c>
      <c r="AZ81" s="68">
        <f t="shared" si="111"/>
        <v>0</v>
      </c>
      <c r="BA81" s="68">
        <f t="shared" si="111"/>
        <v>0</v>
      </c>
      <c r="BB81" s="68">
        <f t="shared" si="111"/>
        <v>0</v>
      </c>
      <c r="BC81" s="68">
        <f t="shared" si="111"/>
        <v>0</v>
      </c>
      <c r="BD81" s="68">
        <f t="shared" si="111"/>
        <v>0</v>
      </c>
      <c r="BE81" s="68">
        <f t="shared" si="111"/>
        <v>0</v>
      </c>
      <c r="BF81" s="68">
        <f t="shared" si="111"/>
        <v>0</v>
      </c>
      <c r="BG81" s="68">
        <f t="shared" si="111"/>
        <v>0</v>
      </c>
      <c r="BH81" s="68">
        <f t="shared" si="111"/>
        <v>0</v>
      </c>
      <c r="BI81" s="68">
        <f t="shared" si="111"/>
        <v>0</v>
      </c>
      <c r="BJ81" s="68">
        <f t="shared" si="111"/>
        <v>0</v>
      </c>
      <c r="BK81" s="68">
        <f t="shared" si="111"/>
        <v>0</v>
      </c>
      <c r="BL81" s="68">
        <f t="shared" si="111"/>
        <v>0</v>
      </c>
      <c r="BM81" s="68">
        <f t="shared" si="111"/>
        <v>0</v>
      </c>
      <c r="BN81" s="68">
        <f t="shared" si="111"/>
        <v>0</v>
      </c>
    </row>
    <row r="82" spans="1:69" ht="22" x14ac:dyDescent="0.35">
      <c r="A82" s="53"/>
      <c r="B82" s="53"/>
      <c r="C82" s="17"/>
      <c r="D82" s="17"/>
      <c r="E82" s="17"/>
      <c r="F82" t="s">
        <v>281</v>
      </c>
      <c r="G82" s="68">
        <f t="shared" ref="G82:AL82" si="112">G100</f>
        <v>1000000</v>
      </c>
      <c r="H82" s="68">
        <f t="shared" si="112"/>
        <v>0</v>
      </c>
      <c r="I82" s="68">
        <f t="shared" si="112"/>
        <v>0</v>
      </c>
      <c r="J82" s="68">
        <f t="shared" si="112"/>
        <v>0</v>
      </c>
      <c r="K82" s="68">
        <f t="shared" si="112"/>
        <v>0</v>
      </c>
      <c r="L82" s="68">
        <f t="shared" si="112"/>
        <v>0</v>
      </c>
      <c r="M82" s="68">
        <f t="shared" si="112"/>
        <v>0</v>
      </c>
      <c r="N82" s="68">
        <f t="shared" si="112"/>
        <v>0</v>
      </c>
      <c r="O82" s="68">
        <f t="shared" si="112"/>
        <v>0</v>
      </c>
      <c r="P82" s="68">
        <f t="shared" si="112"/>
        <v>0</v>
      </c>
      <c r="Q82" s="68">
        <f t="shared" si="112"/>
        <v>0</v>
      </c>
      <c r="R82" s="68">
        <f t="shared" si="112"/>
        <v>0</v>
      </c>
      <c r="S82" s="68">
        <f t="shared" si="112"/>
        <v>0</v>
      </c>
      <c r="T82" s="68">
        <f t="shared" si="112"/>
        <v>0</v>
      </c>
      <c r="U82" s="68">
        <f t="shared" si="112"/>
        <v>0</v>
      </c>
      <c r="V82" s="68">
        <f t="shared" si="112"/>
        <v>0</v>
      </c>
      <c r="W82" s="68">
        <f t="shared" si="112"/>
        <v>0</v>
      </c>
      <c r="X82" s="68">
        <f t="shared" si="112"/>
        <v>0</v>
      </c>
      <c r="Y82" s="68">
        <f t="shared" si="112"/>
        <v>0</v>
      </c>
      <c r="Z82" s="68">
        <f t="shared" si="112"/>
        <v>0</v>
      </c>
      <c r="AA82" s="68">
        <f t="shared" si="112"/>
        <v>0</v>
      </c>
      <c r="AB82" s="68">
        <f t="shared" si="112"/>
        <v>0</v>
      </c>
      <c r="AC82" s="68">
        <f t="shared" si="112"/>
        <v>0</v>
      </c>
      <c r="AD82" s="68">
        <f t="shared" si="112"/>
        <v>0</v>
      </c>
      <c r="AE82" s="68">
        <f t="shared" si="112"/>
        <v>0</v>
      </c>
      <c r="AF82" s="68">
        <f t="shared" si="112"/>
        <v>0</v>
      </c>
      <c r="AG82" s="68">
        <f t="shared" si="112"/>
        <v>0</v>
      </c>
      <c r="AH82" s="68">
        <f t="shared" si="112"/>
        <v>0</v>
      </c>
      <c r="AI82" s="68">
        <f t="shared" si="112"/>
        <v>0</v>
      </c>
      <c r="AJ82" s="68">
        <f t="shared" si="112"/>
        <v>0</v>
      </c>
      <c r="AK82" s="68">
        <f t="shared" si="112"/>
        <v>0</v>
      </c>
      <c r="AL82" s="68">
        <f t="shared" si="112"/>
        <v>0</v>
      </c>
      <c r="AM82" s="68">
        <f t="shared" ref="AM82:BN82" si="113">AM100</f>
        <v>0</v>
      </c>
      <c r="AN82" s="68">
        <f t="shared" si="113"/>
        <v>0</v>
      </c>
      <c r="AO82" s="68">
        <f t="shared" si="113"/>
        <v>0</v>
      </c>
      <c r="AP82" s="68">
        <f t="shared" si="113"/>
        <v>0</v>
      </c>
      <c r="AQ82" s="68">
        <f t="shared" si="113"/>
        <v>0</v>
      </c>
      <c r="AR82" s="68">
        <f t="shared" si="113"/>
        <v>0</v>
      </c>
      <c r="AS82" s="68">
        <f t="shared" si="113"/>
        <v>0</v>
      </c>
      <c r="AT82" s="68">
        <f t="shared" si="113"/>
        <v>0</v>
      </c>
      <c r="AU82" s="68">
        <f t="shared" si="113"/>
        <v>0</v>
      </c>
      <c r="AV82" s="68">
        <f t="shared" si="113"/>
        <v>0</v>
      </c>
      <c r="AW82" s="68">
        <f t="shared" si="113"/>
        <v>0</v>
      </c>
      <c r="AX82" s="68">
        <f t="shared" si="113"/>
        <v>0</v>
      </c>
      <c r="AY82" s="68">
        <f t="shared" si="113"/>
        <v>0</v>
      </c>
      <c r="AZ82" s="68">
        <f t="shared" si="113"/>
        <v>0</v>
      </c>
      <c r="BA82" s="68">
        <f t="shared" si="113"/>
        <v>0</v>
      </c>
      <c r="BB82" s="68">
        <f t="shared" si="113"/>
        <v>0</v>
      </c>
      <c r="BC82" s="68">
        <f t="shared" si="113"/>
        <v>0</v>
      </c>
      <c r="BD82" s="68">
        <f t="shared" si="113"/>
        <v>0</v>
      </c>
      <c r="BE82" s="68">
        <f t="shared" si="113"/>
        <v>0</v>
      </c>
      <c r="BF82" s="68">
        <f t="shared" si="113"/>
        <v>0</v>
      </c>
      <c r="BG82" s="68">
        <f t="shared" si="113"/>
        <v>0</v>
      </c>
      <c r="BH82" s="68">
        <f t="shared" si="113"/>
        <v>0</v>
      </c>
      <c r="BI82" s="68">
        <f t="shared" si="113"/>
        <v>0</v>
      </c>
      <c r="BJ82" s="68">
        <f t="shared" si="113"/>
        <v>0</v>
      </c>
      <c r="BK82" s="68">
        <f t="shared" si="113"/>
        <v>0</v>
      </c>
      <c r="BL82" s="68">
        <f t="shared" si="113"/>
        <v>0</v>
      </c>
      <c r="BM82" s="68">
        <f t="shared" si="113"/>
        <v>0</v>
      </c>
      <c r="BN82" s="68">
        <f t="shared" si="113"/>
        <v>0</v>
      </c>
    </row>
    <row r="83" spans="1:69" ht="22" x14ac:dyDescent="0.35">
      <c r="A83" s="53"/>
      <c r="B83" s="53"/>
      <c r="C83" s="17"/>
      <c r="D83" s="17"/>
      <c r="E83" s="17" t="s">
        <v>169</v>
      </c>
    </row>
    <row r="84" spans="1:69" ht="22" x14ac:dyDescent="0.35">
      <c r="A84" s="53"/>
      <c r="B84" s="53"/>
      <c r="C84" s="17"/>
      <c r="D84" s="17"/>
      <c r="E84" s="17"/>
      <c r="F84" t="s">
        <v>282</v>
      </c>
      <c r="G84" s="177">
        <f>Rekenoverzicht!G44</f>
        <v>476000</v>
      </c>
      <c r="H84" s="177">
        <f>Rekenoverzicht!H44</f>
        <v>476000</v>
      </c>
      <c r="I84" s="177">
        <f>Rekenoverzicht!I44</f>
        <v>476000</v>
      </c>
      <c r="J84" s="177">
        <f>Rekenoverzicht!J44</f>
        <v>476000</v>
      </c>
      <c r="K84" s="177">
        <f>Rekenoverzicht!K44</f>
        <v>476000</v>
      </c>
      <c r="L84" s="177">
        <f>Rekenoverzicht!L44</f>
        <v>476000</v>
      </c>
      <c r="M84" s="177">
        <f>Rekenoverzicht!M44</f>
        <v>476000</v>
      </c>
      <c r="N84" s="177">
        <f>Rekenoverzicht!N44</f>
        <v>476000</v>
      </c>
      <c r="O84" s="177">
        <f>Rekenoverzicht!O44</f>
        <v>476000</v>
      </c>
      <c r="P84" s="177">
        <f>Rekenoverzicht!P44</f>
        <v>476000</v>
      </c>
      <c r="Q84" s="177">
        <f>Rekenoverzicht!Q44</f>
        <v>476000</v>
      </c>
      <c r="R84" s="177">
        <f>Rekenoverzicht!R44</f>
        <v>476000</v>
      </c>
      <c r="S84" s="177">
        <f>Rekenoverzicht!S44</f>
        <v>476000</v>
      </c>
      <c r="T84" s="177">
        <f>Rekenoverzicht!T44</f>
        <v>476000</v>
      </c>
      <c r="U84" s="177">
        <f>Rekenoverzicht!U44</f>
        <v>476000</v>
      </c>
      <c r="V84" s="177">
        <f>Rekenoverzicht!V44</f>
        <v>476000</v>
      </c>
      <c r="W84" s="177">
        <f>Rekenoverzicht!W44</f>
        <v>476000</v>
      </c>
      <c r="X84" s="177">
        <f>Rekenoverzicht!X44</f>
        <v>476000</v>
      </c>
      <c r="Y84" s="177">
        <f>Rekenoverzicht!Y44</f>
        <v>476000</v>
      </c>
      <c r="Z84" s="177">
        <f>Rekenoverzicht!Z44</f>
        <v>476000</v>
      </c>
      <c r="AA84" s="177">
        <f>Rekenoverzicht!AA44</f>
        <v>476000</v>
      </c>
      <c r="AB84" s="177">
        <f>Rekenoverzicht!AB44</f>
        <v>476000</v>
      </c>
      <c r="AC84" s="177">
        <f>Rekenoverzicht!AC44</f>
        <v>476000</v>
      </c>
      <c r="AD84" s="177">
        <f>Rekenoverzicht!AD44</f>
        <v>476000</v>
      </c>
      <c r="AE84" s="177">
        <f>Rekenoverzicht!AE44</f>
        <v>476000</v>
      </c>
      <c r="AF84" s="177">
        <f>Rekenoverzicht!AF44</f>
        <v>476000</v>
      </c>
      <c r="AG84" s="177">
        <f>Rekenoverzicht!AG44</f>
        <v>476000</v>
      </c>
      <c r="AH84" s="177">
        <f>Rekenoverzicht!AH44</f>
        <v>476000</v>
      </c>
      <c r="AI84" s="177">
        <f>Rekenoverzicht!AI44</f>
        <v>476000</v>
      </c>
      <c r="AJ84" s="177">
        <f>Rekenoverzicht!AJ44</f>
        <v>476000</v>
      </c>
      <c r="AK84" s="177">
        <f>Rekenoverzicht!AK44</f>
        <v>476000</v>
      </c>
      <c r="AL84" s="177">
        <f>Rekenoverzicht!AL44</f>
        <v>476000</v>
      </c>
      <c r="AM84" s="177">
        <f>Rekenoverzicht!AM44</f>
        <v>476000</v>
      </c>
      <c r="AN84" s="177">
        <f>Rekenoverzicht!AN44</f>
        <v>476000</v>
      </c>
      <c r="AO84" s="177">
        <f>Rekenoverzicht!AO44</f>
        <v>476000</v>
      </c>
      <c r="AP84" s="177">
        <f>Rekenoverzicht!AP44</f>
        <v>476000</v>
      </c>
      <c r="AQ84" s="177">
        <f>Rekenoverzicht!AQ44</f>
        <v>476000</v>
      </c>
      <c r="AR84" s="177">
        <f>Rekenoverzicht!AR44</f>
        <v>476000</v>
      </c>
      <c r="AS84" s="177">
        <f>Rekenoverzicht!AS44</f>
        <v>476000</v>
      </c>
      <c r="AT84" s="177">
        <f>Rekenoverzicht!AT44</f>
        <v>476000</v>
      </c>
      <c r="AU84" s="177">
        <f>Rekenoverzicht!AU44</f>
        <v>476000</v>
      </c>
      <c r="AV84" s="177">
        <f>Rekenoverzicht!AV44</f>
        <v>476000</v>
      </c>
      <c r="AW84" s="177">
        <f>Rekenoverzicht!AW44</f>
        <v>476000</v>
      </c>
      <c r="AX84" s="177">
        <f>Rekenoverzicht!AX44</f>
        <v>476000</v>
      </c>
      <c r="AY84" s="177">
        <f>Rekenoverzicht!AY44</f>
        <v>476000</v>
      </c>
      <c r="AZ84" s="177">
        <f>Rekenoverzicht!AZ44</f>
        <v>476000</v>
      </c>
      <c r="BA84" s="177">
        <f>Rekenoverzicht!BA44</f>
        <v>476000</v>
      </c>
      <c r="BB84" s="177">
        <f>Rekenoverzicht!BB44</f>
        <v>476000</v>
      </c>
      <c r="BC84" s="177">
        <f>Rekenoverzicht!BC44</f>
        <v>476000</v>
      </c>
      <c r="BD84" s="177">
        <f>Rekenoverzicht!BD44</f>
        <v>476000</v>
      </c>
      <c r="BE84" s="177">
        <f>Rekenoverzicht!BE44</f>
        <v>476000</v>
      </c>
      <c r="BF84" s="177">
        <f>Rekenoverzicht!BF44</f>
        <v>476000</v>
      </c>
      <c r="BG84" s="177">
        <f>Rekenoverzicht!BG44</f>
        <v>476000</v>
      </c>
      <c r="BH84" s="177">
        <f>Rekenoverzicht!BH44</f>
        <v>476000</v>
      </c>
      <c r="BI84" s="177">
        <f>Rekenoverzicht!BI44</f>
        <v>476000</v>
      </c>
      <c r="BJ84" s="177">
        <f>Rekenoverzicht!BJ44</f>
        <v>476000</v>
      </c>
      <c r="BK84" s="177">
        <f>Rekenoverzicht!BK44</f>
        <v>476000</v>
      </c>
      <c r="BL84" s="177">
        <f>Rekenoverzicht!BL44</f>
        <v>476000</v>
      </c>
      <c r="BM84" s="177">
        <f>Rekenoverzicht!BM44</f>
        <v>476000</v>
      </c>
      <c r="BN84" s="177">
        <f>Rekenoverzicht!BN44</f>
        <v>476000</v>
      </c>
    </row>
    <row r="85" spans="1:69" ht="22" x14ac:dyDescent="0.35">
      <c r="A85" s="53"/>
      <c r="B85" s="53"/>
      <c r="C85" s="17"/>
      <c r="D85" s="17"/>
      <c r="E85" s="17"/>
      <c r="F85" t="s">
        <v>283</v>
      </c>
      <c r="G85" s="68">
        <f>SUM(G65:G69)</f>
        <v>866666.66666666663</v>
      </c>
      <c r="H85" s="68">
        <f t="shared" ref="H85:BN85" si="114">SUM(H65:H69)</f>
        <v>866666.66666666663</v>
      </c>
      <c r="I85" s="68">
        <f t="shared" si="114"/>
        <v>866666.66666666663</v>
      </c>
      <c r="J85" s="68">
        <f t="shared" si="114"/>
        <v>866666.66666666663</v>
      </c>
      <c r="K85" s="68">
        <f t="shared" si="114"/>
        <v>866666.66666666663</v>
      </c>
      <c r="L85" s="68">
        <f t="shared" si="114"/>
        <v>866666.66666666663</v>
      </c>
      <c r="M85" s="68">
        <f t="shared" si="114"/>
        <v>866666.66666666663</v>
      </c>
      <c r="N85" s="68">
        <f t="shared" si="114"/>
        <v>866666.66666666663</v>
      </c>
      <c r="O85" s="68">
        <f t="shared" si="114"/>
        <v>866666.66666666663</v>
      </c>
      <c r="P85" s="68">
        <f t="shared" si="114"/>
        <v>866666.66666666663</v>
      </c>
      <c r="Q85" s="68">
        <f t="shared" si="114"/>
        <v>866666.66666666663</v>
      </c>
      <c r="R85" s="68">
        <f t="shared" si="114"/>
        <v>866666.66666666663</v>
      </c>
      <c r="S85" s="68">
        <f t="shared" si="114"/>
        <v>866666.66666666663</v>
      </c>
      <c r="T85" s="68">
        <f t="shared" si="114"/>
        <v>866666.66666666663</v>
      </c>
      <c r="U85" s="68">
        <f t="shared" si="114"/>
        <v>1633333.3333333333</v>
      </c>
      <c r="V85" s="68">
        <f t="shared" si="114"/>
        <v>766666.66666666663</v>
      </c>
      <c r="W85" s="68">
        <f t="shared" si="114"/>
        <v>766666.66666666663</v>
      </c>
      <c r="X85" s="68">
        <f t="shared" si="114"/>
        <v>766666.66666666663</v>
      </c>
      <c r="Y85" s="68">
        <f t="shared" si="114"/>
        <v>766666.66666666663</v>
      </c>
      <c r="Z85" s="68">
        <f t="shared" si="114"/>
        <v>766666.66666666663</v>
      </c>
      <c r="AA85" s="68">
        <f t="shared" si="114"/>
        <v>766666.66666666663</v>
      </c>
      <c r="AB85" s="68">
        <f t="shared" si="114"/>
        <v>766666.66666666663</v>
      </c>
      <c r="AC85" s="68">
        <f t="shared" si="114"/>
        <v>766666.66666666663</v>
      </c>
      <c r="AD85" s="68">
        <f t="shared" si="114"/>
        <v>766666.66666666663</v>
      </c>
      <c r="AE85" s="68">
        <f t="shared" si="114"/>
        <v>766666.66666666663</v>
      </c>
      <c r="AF85" s="68">
        <f t="shared" si="114"/>
        <v>766666.66666666663</v>
      </c>
      <c r="AG85" s="68">
        <f t="shared" si="114"/>
        <v>766666.66666666663</v>
      </c>
      <c r="AH85" s="68">
        <f t="shared" si="114"/>
        <v>766666.66666666663</v>
      </c>
      <c r="AI85" s="68">
        <f t="shared" si="114"/>
        <v>766666.66666666663</v>
      </c>
      <c r="AJ85" s="68">
        <f t="shared" si="114"/>
        <v>0</v>
      </c>
      <c r="AK85" s="68">
        <f t="shared" si="114"/>
        <v>0</v>
      </c>
      <c r="AL85" s="68">
        <f t="shared" si="114"/>
        <v>0</v>
      </c>
      <c r="AM85" s="68">
        <f t="shared" si="114"/>
        <v>0</v>
      </c>
      <c r="AN85" s="68">
        <f t="shared" si="114"/>
        <v>0</v>
      </c>
      <c r="AO85" s="68">
        <f t="shared" si="114"/>
        <v>0</v>
      </c>
      <c r="AP85" s="68">
        <f t="shared" si="114"/>
        <v>0</v>
      </c>
      <c r="AQ85" s="68">
        <f t="shared" si="114"/>
        <v>0</v>
      </c>
      <c r="AR85" s="68">
        <f t="shared" si="114"/>
        <v>0</v>
      </c>
      <c r="AS85" s="68">
        <f t="shared" si="114"/>
        <v>0</v>
      </c>
      <c r="AT85" s="68">
        <f t="shared" si="114"/>
        <v>0</v>
      </c>
      <c r="AU85" s="68">
        <f t="shared" si="114"/>
        <v>0</v>
      </c>
      <c r="AV85" s="68">
        <f t="shared" si="114"/>
        <v>0</v>
      </c>
      <c r="AW85" s="68">
        <f t="shared" si="114"/>
        <v>0</v>
      </c>
      <c r="AX85" s="68">
        <f t="shared" si="114"/>
        <v>0</v>
      </c>
      <c r="AY85" s="68">
        <f t="shared" si="114"/>
        <v>0</v>
      </c>
      <c r="AZ85" s="68">
        <f t="shared" si="114"/>
        <v>0</v>
      </c>
      <c r="BA85" s="68">
        <f t="shared" si="114"/>
        <v>0</v>
      </c>
      <c r="BB85" s="68">
        <f t="shared" si="114"/>
        <v>0</v>
      </c>
      <c r="BC85" s="68">
        <f t="shared" si="114"/>
        <v>0</v>
      </c>
      <c r="BD85" s="68">
        <f t="shared" si="114"/>
        <v>0</v>
      </c>
      <c r="BE85" s="68">
        <f t="shared" si="114"/>
        <v>0</v>
      </c>
      <c r="BF85" s="68">
        <f t="shared" si="114"/>
        <v>0</v>
      </c>
      <c r="BG85" s="68">
        <f t="shared" si="114"/>
        <v>0</v>
      </c>
      <c r="BH85" s="68">
        <f t="shared" si="114"/>
        <v>0</v>
      </c>
      <c r="BI85" s="68">
        <f t="shared" si="114"/>
        <v>0</v>
      </c>
      <c r="BJ85" s="68">
        <f t="shared" si="114"/>
        <v>0</v>
      </c>
      <c r="BK85" s="68">
        <f t="shared" si="114"/>
        <v>0</v>
      </c>
      <c r="BL85" s="68">
        <f t="shared" si="114"/>
        <v>0</v>
      </c>
      <c r="BM85" s="68">
        <f t="shared" si="114"/>
        <v>0</v>
      </c>
      <c r="BN85" s="68">
        <f t="shared" si="114"/>
        <v>0</v>
      </c>
    </row>
    <row r="86" spans="1:69" ht="22" x14ac:dyDescent="0.35">
      <c r="A86" s="53"/>
      <c r="B86" s="53"/>
      <c r="C86" s="17"/>
      <c r="D86" s="17"/>
      <c r="E86" s="17"/>
      <c r="F86" t="s">
        <v>284</v>
      </c>
      <c r="G86" s="177">
        <f>Rekenoverzicht!G97</f>
        <v>810000</v>
      </c>
      <c r="H86" s="177">
        <f>Rekenoverzicht!H97</f>
        <v>756388.88587385206</v>
      </c>
      <c r="I86" s="177">
        <f>Rekenoverzicht!I97</f>
        <v>732417.90787403018</v>
      </c>
      <c r="J86" s="177">
        <f>Rekenoverzicht!J97</f>
        <v>707679.78606792726</v>
      </c>
      <c r="K86" s="177">
        <f>Rekenoverzicht!K97</f>
        <v>683048.14042135456</v>
      </c>
      <c r="L86" s="177">
        <f>Rekenoverzicht!L97</f>
        <v>658501.48728642007</v>
      </c>
      <c r="M86" s="177">
        <f>Rekenoverzicht!M97</f>
        <v>632316.30632870295</v>
      </c>
      <c r="N86" s="177">
        <f>Rekenoverzicht!N97</f>
        <v>601145.84155414545</v>
      </c>
      <c r="O86" s="177">
        <f>Rekenoverzicht!O97</f>
        <v>568607.83102977637</v>
      </c>
      <c r="P86" s="177">
        <f>Rekenoverzicht!P97</f>
        <v>536367.88036634773</v>
      </c>
      <c r="Q86" s="177">
        <f>Rekenoverzicht!Q97</f>
        <v>504339.01515024895</v>
      </c>
      <c r="R86" s="177">
        <f>Rekenoverzicht!R97</f>
        <v>486483.64660480822</v>
      </c>
      <c r="S86" s="177">
        <f>Rekenoverzicht!S97</f>
        <v>454015.49402346672</v>
      </c>
      <c r="T86" s="177">
        <f>Rekenoverzicht!T97</f>
        <v>421866.44619244244</v>
      </c>
      <c r="U86" s="177">
        <f>Rekenoverzicht!U97</f>
        <v>390061.36839459883</v>
      </c>
      <c r="V86" s="177">
        <f>Rekenoverzicht!V97</f>
        <v>502595.84392472927</v>
      </c>
      <c r="W86" s="177">
        <f>Rekenoverzicht!W97</f>
        <v>420088.38365939946</v>
      </c>
      <c r="X86" s="177">
        <f>Rekenoverzicht!X97</f>
        <v>376222.88504657528</v>
      </c>
      <c r="Y86" s="177">
        <f>Rekenoverzicht!Y97</f>
        <v>331550.22708364186</v>
      </c>
      <c r="Z86" s="177">
        <f>Rekenoverzicht!Z97</f>
        <v>285920.89587026002</v>
      </c>
      <c r="AA86" s="177">
        <f>Rekenoverzicht!AA97</f>
        <v>239146.02053578905</v>
      </c>
      <c r="AB86" s="177">
        <f>Rekenoverzicht!AB97</f>
        <v>221148.91774225741</v>
      </c>
      <c r="AC86" s="177">
        <f>Rekenoverzicht!AC97</f>
        <v>202837.85930713615</v>
      </c>
      <c r="AD86" s="177">
        <f>Rekenoverzicht!AD97</f>
        <v>184135.61562430649</v>
      </c>
      <c r="AE86" s="177">
        <f>Rekenoverzicht!AE97</f>
        <v>164937.36442222726</v>
      </c>
      <c r="AF86" s="177">
        <f>Rekenoverzicht!AF97</f>
        <v>145097.1592055794</v>
      </c>
      <c r="AG86" s="177">
        <f>Rekenoverzicht!AG97</f>
        <v>124405.56861379022</v>
      </c>
      <c r="AH86" s="177">
        <f>Rekenoverzicht!AH97</f>
        <v>102550.94569384321</v>
      </c>
      <c r="AI86" s="177">
        <f>Rekenoverzicht!AI97</f>
        <v>79048.402153030445</v>
      </c>
      <c r="AJ86" s="177">
        <f>Rekenoverzicht!AJ97</f>
        <v>53100.000000000036</v>
      </c>
      <c r="AK86" s="177">
        <f>Rekenoverzicht!AK97</f>
        <v>44250.000000000036</v>
      </c>
      <c r="AL86" s="177">
        <f>Rekenoverzicht!AL97</f>
        <v>35400.000000000036</v>
      </c>
      <c r="AM86" s="177">
        <f>Rekenoverzicht!AM97</f>
        <v>26550.00000000004</v>
      </c>
      <c r="AN86" s="177">
        <f>Rekenoverzicht!AN97</f>
        <v>17700.000000000044</v>
      </c>
      <c r="AO86" s="177">
        <f>Rekenoverzicht!AO97</f>
        <v>8850.0000000000473</v>
      </c>
      <c r="AP86" s="177">
        <f>Rekenoverzicht!AP97</f>
        <v>4.8894435167312607E-11</v>
      </c>
      <c r="AQ86" s="177">
        <f>Rekenoverzicht!AQ97</f>
        <v>4.8894435167312607E-11</v>
      </c>
      <c r="AR86" s="177">
        <f>Rekenoverzicht!AR97</f>
        <v>4.8894435167312607E-11</v>
      </c>
      <c r="AS86" s="177">
        <f>Rekenoverzicht!AS97</f>
        <v>4.8894435167312607E-11</v>
      </c>
      <c r="AT86" s="177">
        <f>Rekenoverzicht!AT97</f>
        <v>4.8894435167312607E-11</v>
      </c>
      <c r="AU86" s="177">
        <f>Rekenoverzicht!AU97</f>
        <v>4.8894435167312607E-11</v>
      </c>
      <c r="AV86" s="177">
        <f>Rekenoverzicht!AV97</f>
        <v>4.8894435167312607E-11</v>
      </c>
      <c r="AW86" s="177">
        <f>Rekenoverzicht!AW97</f>
        <v>4.8894435167312607E-11</v>
      </c>
      <c r="AX86" s="177">
        <f>Rekenoverzicht!AX97</f>
        <v>4.8894435167312607E-11</v>
      </c>
      <c r="AY86" s="177">
        <f>Rekenoverzicht!AY97</f>
        <v>4.8894435167312607E-11</v>
      </c>
      <c r="AZ86" s="177">
        <f>Rekenoverzicht!AZ97</f>
        <v>4.8894435167312607E-11</v>
      </c>
      <c r="BA86" s="177">
        <f>Rekenoverzicht!BA97</f>
        <v>4.8894435167312607E-11</v>
      </c>
      <c r="BB86" s="177">
        <f>Rekenoverzicht!BB97</f>
        <v>4.8894435167312607E-11</v>
      </c>
      <c r="BC86" s="177">
        <f>Rekenoverzicht!BC97</f>
        <v>4.8894435167312607E-11</v>
      </c>
      <c r="BD86" s="177">
        <f>Rekenoverzicht!BD97</f>
        <v>4.8894435167312607E-11</v>
      </c>
      <c r="BE86" s="177">
        <f>Rekenoverzicht!BE97</f>
        <v>4.8894435167312607E-11</v>
      </c>
      <c r="BF86" s="177">
        <f>Rekenoverzicht!BF97</f>
        <v>4.8894435167312607E-11</v>
      </c>
      <c r="BG86" s="177">
        <f>Rekenoverzicht!BG97</f>
        <v>4.8894435167312607E-11</v>
      </c>
      <c r="BH86" s="177">
        <f>Rekenoverzicht!BH97</f>
        <v>4.8894435167312607E-11</v>
      </c>
      <c r="BI86" s="177">
        <f>Rekenoverzicht!BI97</f>
        <v>4.8894435167312607E-11</v>
      </c>
      <c r="BJ86" s="177">
        <f>Rekenoverzicht!BJ97</f>
        <v>4.8894435167312607E-11</v>
      </c>
      <c r="BK86" s="177">
        <f>Rekenoverzicht!BK97</f>
        <v>4.8894435167312607E-11</v>
      </c>
      <c r="BL86" s="177">
        <f>Rekenoverzicht!BL97</f>
        <v>4.8894435167312607E-11</v>
      </c>
      <c r="BM86" s="177">
        <f>Rekenoverzicht!BM97</f>
        <v>4.8894435167312607E-11</v>
      </c>
      <c r="BN86" s="177">
        <f>Rekenoverzicht!BN97</f>
        <v>4.8894435167312607E-11</v>
      </c>
    </row>
    <row r="87" spans="1:69" ht="22" x14ac:dyDescent="0.35">
      <c r="A87" s="53"/>
      <c r="B87" s="53"/>
      <c r="C87" s="17"/>
      <c r="D87" s="17"/>
      <c r="E87" s="17"/>
      <c r="F87" t="s">
        <v>285</v>
      </c>
      <c r="G87" s="177">
        <f>Rekenoverzicht!G29</f>
        <v>28000000</v>
      </c>
      <c r="H87" s="177">
        <f>Rekenoverzicht!H29</f>
        <v>0</v>
      </c>
      <c r="I87" s="177">
        <f>Rekenoverzicht!I29</f>
        <v>0</v>
      </c>
      <c r="J87" s="177">
        <f>Rekenoverzicht!J29</f>
        <v>0</v>
      </c>
      <c r="K87" s="177">
        <f>Rekenoverzicht!K29</f>
        <v>0</v>
      </c>
      <c r="L87" s="177">
        <f>Rekenoverzicht!L29</f>
        <v>0</v>
      </c>
      <c r="M87" s="177">
        <f>Rekenoverzicht!M29</f>
        <v>0</v>
      </c>
      <c r="N87" s="177">
        <f>Rekenoverzicht!N29</f>
        <v>0</v>
      </c>
      <c r="O87" s="177">
        <f>Rekenoverzicht!O29</f>
        <v>0</v>
      </c>
      <c r="P87" s="177">
        <f>Rekenoverzicht!P29</f>
        <v>900</v>
      </c>
      <c r="Q87" s="177">
        <f>Rekenoverzicht!Q29</f>
        <v>0</v>
      </c>
      <c r="R87" s="177">
        <f>Rekenoverzicht!R29</f>
        <v>0</v>
      </c>
      <c r="S87" s="177">
        <f>Rekenoverzicht!S29</f>
        <v>0</v>
      </c>
      <c r="T87" s="177">
        <f>Rekenoverzicht!T29</f>
        <v>0</v>
      </c>
      <c r="U87" s="177">
        <f>Rekenoverzicht!U29</f>
        <v>0</v>
      </c>
      <c r="V87" s="177">
        <f>Rekenoverzicht!V29</f>
        <v>5900000</v>
      </c>
      <c r="W87" s="177">
        <f>Rekenoverzicht!W29</f>
        <v>0</v>
      </c>
      <c r="X87" s="177">
        <f>Rekenoverzicht!X29</f>
        <v>0</v>
      </c>
      <c r="Y87" s="177">
        <f>Rekenoverzicht!Y29</f>
        <v>0</v>
      </c>
      <c r="Z87" s="177">
        <f>Rekenoverzicht!Z29</f>
        <v>0</v>
      </c>
      <c r="AA87" s="177">
        <f>Rekenoverzicht!AA29</f>
        <v>0</v>
      </c>
      <c r="AB87" s="177">
        <f>Rekenoverzicht!AB29</f>
        <v>0</v>
      </c>
      <c r="AC87" s="177">
        <f>Rekenoverzicht!AC29</f>
        <v>0</v>
      </c>
      <c r="AD87" s="177">
        <f>Rekenoverzicht!AD29</f>
        <v>0</v>
      </c>
      <c r="AE87" s="177">
        <f>Rekenoverzicht!AE29</f>
        <v>0</v>
      </c>
      <c r="AF87" s="177">
        <f>Rekenoverzicht!AF29</f>
        <v>0</v>
      </c>
      <c r="AG87" s="177">
        <f>Rekenoverzicht!AG29</f>
        <v>0</v>
      </c>
      <c r="AH87" s="177">
        <f>Rekenoverzicht!AH29</f>
        <v>0</v>
      </c>
      <c r="AI87" s="177">
        <f>Rekenoverzicht!AI29</f>
        <v>0</v>
      </c>
      <c r="AJ87" s="177">
        <f>Rekenoverzicht!AJ29</f>
        <v>0</v>
      </c>
      <c r="AK87" s="177">
        <f>Rekenoverzicht!AK29</f>
        <v>0</v>
      </c>
      <c r="AL87" s="177">
        <f>Rekenoverzicht!AL29</f>
        <v>0</v>
      </c>
      <c r="AM87" s="177">
        <f>Rekenoverzicht!AM29</f>
        <v>0</v>
      </c>
      <c r="AN87" s="177">
        <f>Rekenoverzicht!AN29</f>
        <v>0</v>
      </c>
      <c r="AO87" s="177">
        <f>Rekenoverzicht!AO29</f>
        <v>0</v>
      </c>
      <c r="AP87" s="177">
        <f>Rekenoverzicht!AP29</f>
        <v>0</v>
      </c>
      <c r="AQ87" s="177">
        <f>Rekenoverzicht!AQ29</f>
        <v>0</v>
      </c>
      <c r="AR87" s="177">
        <f>Rekenoverzicht!AR29</f>
        <v>0</v>
      </c>
      <c r="AS87" s="177">
        <f>Rekenoverzicht!AS29</f>
        <v>0</v>
      </c>
      <c r="AT87" s="177">
        <f>Rekenoverzicht!AT29</f>
        <v>0</v>
      </c>
      <c r="AU87" s="177">
        <f>Rekenoverzicht!AU29</f>
        <v>0</v>
      </c>
      <c r="AV87" s="177">
        <f>Rekenoverzicht!AV29</f>
        <v>0</v>
      </c>
      <c r="AW87" s="177">
        <f>Rekenoverzicht!AW29</f>
        <v>0</v>
      </c>
      <c r="AX87" s="177">
        <f>Rekenoverzicht!AX29</f>
        <v>0</v>
      </c>
      <c r="AY87" s="177">
        <f>Rekenoverzicht!AY29</f>
        <v>0</v>
      </c>
      <c r="AZ87" s="177">
        <f>Rekenoverzicht!AZ29</f>
        <v>0</v>
      </c>
      <c r="BA87" s="177">
        <f>Rekenoverzicht!BA29</f>
        <v>0</v>
      </c>
      <c r="BB87" s="177">
        <f>Rekenoverzicht!BB29</f>
        <v>0</v>
      </c>
      <c r="BC87" s="177">
        <f>Rekenoverzicht!BC29</f>
        <v>0</v>
      </c>
      <c r="BD87" s="177">
        <f>Rekenoverzicht!BD29</f>
        <v>0</v>
      </c>
      <c r="BE87" s="177">
        <f>Rekenoverzicht!BE29</f>
        <v>0</v>
      </c>
      <c r="BF87" s="177">
        <f>Rekenoverzicht!BF29</f>
        <v>0</v>
      </c>
      <c r="BG87" s="177">
        <f>Rekenoverzicht!BG29</f>
        <v>0</v>
      </c>
      <c r="BH87" s="177">
        <f>Rekenoverzicht!BH29</f>
        <v>0</v>
      </c>
      <c r="BI87" s="177">
        <f>Rekenoverzicht!BI29</f>
        <v>0</v>
      </c>
      <c r="BJ87" s="177">
        <f>Rekenoverzicht!BJ29</f>
        <v>0</v>
      </c>
      <c r="BK87" s="177">
        <f>Rekenoverzicht!BK29</f>
        <v>0</v>
      </c>
      <c r="BL87" s="177">
        <f>Rekenoverzicht!BL29</f>
        <v>0</v>
      </c>
      <c r="BM87" s="177">
        <f>Rekenoverzicht!BM29</f>
        <v>0</v>
      </c>
      <c r="BN87" s="177">
        <f>Rekenoverzicht!BN29</f>
        <v>0</v>
      </c>
    </row>
    <row r="88" spans="1:69" ht="22" x14ac:dyDescent="0.35">
      <c r="A88" s="53"/>
      <c r="B88" s="53"/>
      <c r="C88" s="17"/>
      <c r="D88" s="17"/>
      <c r="E88" s="17"/>
      <c r="F88" t="s">
        <v>230</v>
      </c>
      <c r="G88" s="68">
        <f t="shared" ref="G88:AL88" si="115">G11</f>
        <v>11500000</v>
      </c>
      <c r="H88" s="68">
        <f t="shared" si="115"/>
        <v>0</v>
      </c>
      <c r="I88" s="68">
        <f t="shared" si="115"/>
        <v>0</v>
      </c>
      <c r="J88" s="68">
        <f t="shared" si="115"/>
        <v>0</v>
      </c>
      <c r="K88" s="68">
        <f t="shared" si="115"/>
        <v>0</v>
      </c>
      <c r="L88" s="68">
        <f t="shared" si="115"/>
        <v>0</v>
      </c>
      <c r="M88" s="68">
        <f t="shared" si="115"/>
        <v>0</v>
      </c>
      <c r="N88" s="68">
        <f t="shared" si="115"/>
        <v>0</v>
      </c>
      <c r="O88" s="68">
        <f t="shared" si="115"/>
        <v>0</v>
      </c>
      <c r="P88" s="68">
        <f t="shared" si="115"/>
        <v>0</v>
      </c>
      <c r="Q88" s="68">
        <f t="shared" si="115"/>
        <v>0</v>
      </c>
      <c r="R88" s="68">
        <f t="shared" si="115"/>
        <v>0</v>
      </c>
      <c r="S88" s="68">
        <f t="shared" si="115"/>
        <v>0</v>
      </c>
      <c r="T88" s="68">
        <f t="shared" si="115"/>
        <v>0</v>
      </c>
      <c r="U88" s="68">
        <f t="shared" si="115"/>
        <v>0</v>
      </c>
      <c r="V88" s="68">
        <f t="shared" si="115"/>
        <v>0</v>
      </c>
      <c r="W88" s="68">
        <f t="shared" si="115"/>
        <v>0</v>
      </c>
      <c r="X88" s="68">
        <f t="shared" si="115"/>
        <v>0</v>
      </c>
      <c r="Y88" s="68">
        <f t="shared" si="115"/>
        <v>0</v>
      </c>
      <c r="Z88" s="68">
        <f t="shared" si="115"/>
        <v>0</v>
      </c>
      <c r="AA88" s="68">
        <f t="shared" si="115"/>
        <v>0</v>
      </c>
      <c r="AB88" s="68">
        <f t="shared" si="115"/>
        <v>0</v>
      </c>
      <c r="AC88" s="68">
        <f t="shared" si="115"/>
        <v>0</v>
      </c>
      <c r="AD88" s="68">
        <f t="shared" si="115"/>
        <v>0</v>
      </c>
      <c r="AE88" s="68">
        <f t="shared" si="115"/>
        <v>0</v>
      </c>
      <c r="AF88" s="68">
        <f t="shared" si="115"/>
        <v>0</v>
      </c>
      <c r="AG88" s="68">
        <f t="shared" si="115"/>
        <v>0</v>
      </c>
      <c r="AH88" s="68">
        <f t="shared" si="115"/>
        <v>0</v>
      </c>
      <c r="AI88" s="68">
        <f t="shared" si="115"/>
        <v>0</v>
      </c>
      <c r="AJ88" s="68">
        <f t="shared" si="115"/>
        <v>0</v>
      </c>
      <c r="AK88" s="68">
        <f t="shared" si="115"/>
        <v>0</v>
      </c>
      <c r="AL88" s="68">
        <f t="shared" si="115"/>
        <v>0</v>
      </c>
      <c r="AM88" s="68">
        <f t="shared" ref="AM88:BN88" si="116">AM11</f>
        <v>0</v>
      </c>
      <c r="AN88" s="68">
        <f t="shared" si="116"/>
        <v>0</v>
      </c>
      <c r="AO88" s="68">
        <f t="shared" si="116"/>
        <v>0</v>
      </c>
      <c r="AP88" s="68">
        <f t="shared" si="116"/>
        <v>0</v>
      </c>
      <c r="AQ88" s="68">
        <f t="shared" si="116"/>
        <v>0</v>
      </c>
      <c r="AR88" s="68">
        <f t="shared" si="116"/>
        <v>0</v>
      </c>
      <c r="AS88" s="68">
        <f t="shared" si="116"/>
        <v>0</v>
      </c>
      <c r="AT88" s="68">
        <f t="shared" si="116"/>
        <v>0</v>
      </c>
      <c r="AU88" s="68">
        <f t="shared" si="116"/>
        <v>0</v>
      </c>
      <c r="AV88" s="68">
        <f t="shared" si="116"/>
        <v>0</v>
      </c>
      <c r="AW88" s="68">
        <f t="shared" si="116"/>
        <v>0</v>
      </c>
      <c r="AX88" s="68">
        <f t="shared" si="116"/>
        <v>0</v>
      </c>
      <c r="AY88" s="68">
        <f t="shared" si="116"/>
        <v>0</v>
      </c>
      <c r="AZ88" s="68">
        <f t="shared" si="116"/>
        <v>0</v>
      </c>
      <c r="BA88" s="68">
        <f t="shared" si="116"/>
        <v>0</v>
      </c>
      <c r="BB88" s="68">
        <f t="shared" si="116"/>
        <v>0</v>
      </c>
      <c r="BC88" s="68">
        <f t="shared" si="116"/>
        <v>0</v>
      </c>
      <c r="BD88" s="68">
        <f t="shared" si="116"/>
        <v>0</v>
      </c>
      <c r="BE88" s="68">
        <f t="shared" si="116"/>
        <v>0</v>
      </c>
      <c r="BF88" s="68">
        <f t="shared" si="116"/>
        <v>0</v>
      </c>
      <c r="BG88" s="68">
        <f t="shared" si="116"/>
        <v>0</v>
      </c>
      <c r="BH88" s="68">
        <f t="shared" si="116"/>
        <v>0</v>
      </c>
      <c r="BI88" s="68">
        <f t="shared" si="116"/>
        <v>0</v>
      </c>
      <c r="BJ88" s="68">
        <f t="shared" si="116"/>
        <v>0</v>
      </c>
      <c r="BK88" s="68">
        <f t="shared" si="116"/>
        <v>0</v>
      </c>
      <c r="BL88" s="68">
        <f t="shared" si="116"/>
        <v>0</v>
      </c>
      <c r="BM88" s="68">
        <f t="shared" si="116"/>
        <v>0</v>
      </c>
      <c r="BN88" s="68">
        <f t="shared" si="116"/>
        <v>0</v>
      </c>
    </row>
    <row r="89" spans="1:69" ht="22" x14ac:dyDescent="0.35">
      <c r="A89" s="53"/>
      <c r="B89" s="53"/>
      <c r="C89" s="17"/>
      <c r="D89" s="17"/>
      <c r="E89" s="17"/>
    </row>
    <row r="90" spans="1:69" ht="22" x14ac:dyDescent="0.35">
      <c r="A90" s="53"/>
      <c r="B90" s="53"/>
      <c r="C90" s="17"/>
      <c r="D90" s="17"/>
      <c r="E90" s="15" t="s">
        <v>286</v>
      </c>
      <c r="F90" s="15"/>
      <c r="G90" s="77">
        <f>SUM(G79:G82)</f>
        <v>45810000</v>
      </c>
      <c r="H90" s="77">
        <f t="shared" ref="H90:BN90" si="117">SUM(H79:H82)</f>
        <v>620000</v>
      </c>
      <c r="I90" s="77">
        <f t="shared" si="117"/>
        <v>930000</v>
      </c>
      <c r="J90" s="77">
        <f t="shared" si="117"/>
        <v>1240000</v>
      </c>
      <c r="K90" s="77">
        <f t="shared" si="117"/>
        <v>1550000</v>
      </c>
      <c r="L90" s="77">
        <f t="shared" si="117"/>
        <v>1798030</v>
      </c>
      <c r="M90" s="77">
        <f t="shared" si="117"/>
        <v>1860000</v>
      </c>
      <c r="N90" s="77">
        <f t="shared" si="117"/>
        <v>1860000</v>
      </c>
      <c r="O90" s="77">
        <f t="shared" si="117"/>
        <v>1860000</v>
      </c>
      <c r="P90" s="77">
        <f t="shared" si="117"/>
        <v>1860000</v>
      </c>
      <c r="Q90" s="77">
        <f t="shared" si="117"/>
        <v>2380384.015150249</v>
      </c>
      <c r="R90" s="77">
        <f t="shared" si="117"/>
        <v>2362528.646604808</v>
      </c>
      <c r="S90" s="77">
        <f t="shared" si="117"/>
        <v>2330060.4940234665</v>
      </c>
      <c r="T90" s="77">
        <f t="shared" si="117"/>
        <v>2297911.4461924424</v>
      </c>
      <c r="U90" s="77">
        <f t="shared" si="117"/>
        <v>2266106.3683945988</v>
      </c>
      <c r="V90" s="77">
        <f t="shared" si="117"/>
        <v>2673640.8439247292</v>
      </c>
      <c r="W90" s="77">
        <f t="shared" si="117"/>
        <v>2591133.3836593996</v>
      </c>
      <c r="X90" s="77">
        <f>SUM(X79:X82)</f>
        <v>2547267.8850465752</v>
      </c>
      <c r="Y90" s="77">
        <f t="shared" si="117"/>
        <v>2502595.227083642</v>
      </c>
      <c r="Z90" s="77">
        <f t="shared" si="117"/>
        <v>2456965.89587026</v>
      </c>
      <c r="AA90" s="77">
        <f t="shared" si="117"/>
        <v>1010191.0205357891</v>
      </c>
      <c r="AB90" s="77">
        <f t="shared" si="117"/>
        <v>992193.91774225747</v>
      </c>
      <c r="AC90" s="77">
        <f t="shared" si="117"/>
        <v>973882.85930713615</v>
      </c>
      <c r="AD90" s="77">
        <f t="shared" si="117"/>
        <v>955180.61562430649</v>
      </c>
      <c r="AE90" s="77">
        <f t="shared" si="117"/>
        <v>935982.36442222726</v>
      </c>
      <c r="AF90" s="77">
        <f t="shared" si="117"/>
        <v>916142.15920557943</v>
      </c>
      <c r="AG90" s="77">
        <f t="shared" si="117"/>
        <v>895450.56861379021</v>
      </c>
      <c r="AH90" s="77">
        <f t="shared" si="117"/>
        <v>873595.94569384318</v>
      </c>
      <c r="AI90" s="77">
        <f t="shared" si="117"/>
        <v>850093.4021530305</v>
      </c>
      <c r="AJ90" s="77">
        <f t="shared" si="117"/>
        <v>824100</v>
      </c>
      <c r="AK90" s="77">
        <f t="shared" si="117"/>
        <v>815250</v>
      </c>
      <c r="AL90" s="77">
        <f t="shared" si="117"/>
        <v>806400</v>
      </c>
      <c r="AM90" s="77">
        <f t="shared" si="117"/>
        <v>797550</v>
      </c>
      <c r="AN90" s="77">
        <f t="shared" si="117"/>
        <v>788700</v>
      </c>
      <c r="AO90" s="77">
        <f t="shared" si="117"/>
        <v>779850</v>
      </c>
      <c r="AP90" s="77">
        <f t="shared" si="117"/>
        <v>476000.00000000006</v>
      </c>
      <c r="AQ90" s="77">
        <f t="shared" si="117"/>
        <v>476000.00000000006</v>
      </c>
      <c r="AR90" s="77">
        <f t="shared" si="117"/>
        <v>476000.00000000006</v>
      </c>
      <c r="AS90" s="77">
        <f t="shared" si="117"/>
        <v>476000.00000000006</v>
      </c>
      <c r="AT90" s="77">
        <f t="shared" si="117"/>
        <v>476000.00000000006</v>
      </c>
      <c r="AU90" s="77">
        <f t="shared" si="117"/>
        <v>476000.00000000006</v>
      </c>
      <c r="AV90" s="77">
        <f t="shared" si="117"/>
        <v>476000.00000000006</v>
      </c>
      <c r="AW90" s="77">
        <f t="shared" si="117"/>
        <v>476000.00000000006</v>
      </c>
      <c r="AX90" s="77">
        <f t="shared" si="117"/>
        <v>476000.00000000006</v>
      </c>
      <c r="AY90" s="77">
        <f t="shared" si="117"/>
        <v>476000.00000000006</v>
      </c>
      <c r="AZ90" s="77">
        <f t="shared" si="117"/>
        <v>476000.00000000006</v>
      </c>
      <c r="BA90" s="77">
        <f t="shared" si="117"/>
        <v>476000.00000000006</v>
      </c>
      <c r="BB90" s="77">
        <f t="shared" si="117"/>
        <v>476000.00000000006</v>
      </c>
      <c r="BC90" s="77">
        <f t="shared" si="117"/>
        <v>476000.00000000006</v>
      </c>
      <c r="BD90" s="77">
        <f t="shared" si="117"/>
        <v>476000.00000000006</v>
      </c>
      <c r="BE90" s="77">
        <f t="shared" si="117"/>
        <v>476000.00000000006</v>
      </c>
      <c r="BF90" s="77">
        <f t="shared" si="117"/>
        <v>476000.00000000006</v>
      </c>
      <c r="BG90" s="77">
        <f t="shared" si="117"/>
        <v>476000.00000000006</v>
      </c>
      <c r="BH90" s="77">
        <f t="shared" si="117"/>
        <v>476000.00000000006</v>
      </c>
      <c r="BI90" s="77">
        <f t="shared" si="117"/>
        <v>476000.00000000006</v>
      </c>
      <c r="BJ90" s="77">
        <f t="shared" si="117"/>
        <v>476000.00000000006</v>
      </c>
      <c r="BK90" s="77">
        <f t="shared" si="117"/>
        <v>476000.00000000006</v>
      </c>
      <c r="BL90" s="77">
        <f t="shared" si="117"/>
        <v>476000.00000000006</v>
      </c>
      <c r="BM90" s="77">
        <f t="shared" si="117"/>
        <v>476000.00000000006</v>
      </c>
      <c r="BN90" s="77">
        <f t="shared" si="117"/>
        <v>476000.00000000006</v>
      </c>
    </row>
    <row r="91" spans="1:69" ht="22" x14ac:dyDescent="0.35">
      <c r="A91" s="53"/>
      <c r="B91" s="53"/>
      <c r="C91" s="17"/>
      <c r="D91" s="17"/>
      <c r="E91" s="15" t="s">
        <v>287</v>
      </c>
      <c r="F91" s="15"/>
      <c r="G91" s="77">
        <f>SUM(G84:G88)</f>
        <v>41652666.666666672</v>
      </c>
      <c r="H91" s="77">
        <f t="shared" ref="H91:BN91" si="118">SUM(H84:H88)</f>
        <v>2099055.5525405183</v>
      </c>
      <c r="I91" s="77">
        <f t="shared" si="118"/>
        <v>2075084.5745406966</v>
      </c>
      <c r="J91" s="77">
        <f t="shared" si="118"/>
        <v>2050346.4527345938</v>
      </c>
      <c r="K91" s="77">
        <f t="shared" si="118"/>
        <v>2025714.8070880212</v>
      </c>
      <c r="L91" s="77">
        <f t="shared" si="118"/>
        <v>2001168.1539530866</v>
      </c>
      <c r="M91" s="77">
        <f t="shared" si="118"/>
        <v>1974982.9729953695</v>
      </c>
      <c r="N91" s="77">
        <f t="shared" si="118"/>
        <v>1943812.5082208118</v>
      </c>
      <c r="O91" s="77">
        <f t="shared" si="118"/>
        <v>1911274.497696443</v>
      </c>
      <c r="P91" s="77">
        <f t="shared" si="118"/>
        <v>1879934.5470330142</v>
      </c>
      <c r="Q91" s="77">
        <f t="shared" si="118"/>
        <v>1847005.6818169155</v>
      </c>
      <c r="R91" s="77">
        <f t="shared" si="118"/>
        <v>1829150.3132714748</v>
      </c>
      <c r="S91" s="77">
        <f t="shared" si="118"/>
        <v>1796682.1606901332</v>
      </c>
      <c r="T91" s="77">
        <f t="shared" si="118"/>
        <v>1764533.112859109</v>
      </c>
      <c r="U91" s="77">
        <f t="shared" si="118"/>
        <v>2499394.7017279319</v>
      </c>
      <c r="V91" s="77">
        <f t="shared" si="118"/>
        <v>7645262.5105913952</v>
      </c>
      <c r="W91" s="77">
        <f t="shared" si="118"/>
        <v>1662755.0503260661</v>
      </c>
      <c r="X91" s="77">
        <f>SUM(X84:X88)</f>
        <v>1618889.5517132417</v>
      </c>
      <c r="Y91" s="77">
        <f t="shared" si="118"/>
        <v>1574216.8937503083</v>
      </c>
      <c r="Z91" s="77">
        <f t="shared" si="118"/>
        <v>1528587.5625369265</v>
      </c>
      <c r="AA91" s="77">
        <f t="shared" si="118"/>
        <v>1481812.6872024555</v>
      </c>
      <c r="AB91" s="77">
        <f t="shared" si="118"/>
        <v>1463815.584408924</v>
      </c>
      <c r="AC91" s="77">
        <f t="shared" si="118"/>
        <v>1445504.5259738027</v>
      </c>
      <c r="AD91" s="77">
        <f t="shared" si="118"/>
        <v>1426802.282290973</v>
      </c>
      <c r="AE91" s="77">
        <f t="shared" si="118"/>
        <v>1407604.0310888938</v>
      </c>
      <c r="AF91" s="77">
        <f t="shared" si="118"/>
        <v>1387763.8258722459</v>
      </c>
      <c r="AG91" s="77">
        <f t="shared" si="118"/>
        <v>1367072.2352804567</v>
      </c>
      <c r="AH91" s="77">
        <f t="shared" si="118"/>
        <v>1345217.6123605098</v>
      </c>
      <c r="AI91" s="77">
        <f t="shared" si="118"/>
        <v>1321715.068819697</v>
      </c>
      <c r="AJ91" s="77">
        <f t="shared" si="118"/>
        <v>529100</v>
      </c>
      <c r="AK91" s="77">
        <f t="shared" si="118"/>
        <v>520250.00000000006</v>
      </c>
      <c r="AL91" s="77">
        <f t="shared" si="118"/>
        <v>511400.00000000006</v>
      </c>
      <c r="AM91" s="77">
        <f t="shared" si="118"/>
        <v>502550.00000000006</v>
      </c>
      <c r="AN91" s="77">
        <f t="shared" si="118"/>
        <v>493700.00000000006</v>
      </c>
      <c r="AO91" s="77">
        <f t="shared" si="118"/>
        <v>484850.00000000006</v>
      </c>
      <c r="AP91" s="77">
        <f t="shared" si="118"/>
        <v>476000.00000000006</v>
      </c>
      <c r="AQ91" s="77">
        <f t="shared" si="118"/>
        <v>476000.00000000006</v>
      </c>
      <c r="AR91" s="77">
        <f t="shared" si="118"/>
        <v>476000.00000000006</v>
      </c>
      <c r="AS91" s="77">
        <f t="shared" si="118"/>
        <v>476000.00000000006</v>
      </c>
      <c r="AT91" s="77">
        <f t="shared" si="118"/>
        <v>476000.00000000006</v>
      </c>
      <c r="AU91" s="77">
        <f t="shared" si="118"/>
        <v>476000.00000000006</v>
      </c>
      <c r="AV91" s="77">
        <f t="shared" si="118"/>
        <v>476000.00000000006</v>
      </c>
      <c r="AW91" s="77">
        <f t="shared" si="118"/>
        <v>476000.00000000006</v>
      </c>
      <c r="AX91" s="77">
        <f t="shared" si="118"/>
        <v>476000.00000000006</v>
      </c>
      <c r="AY91" s="77">
        <f t="shared" si="118"/>
        <v>476000.00000000006</v>
      </c>
      <c r="AZ91" s="77">
        <f t="shared" si="118"/>
        <v>476000.00000000006</v>
      </c>
      <c r="BA91" s="77">
        <f t="shared" si="118"/>
        <v>476000.00000000006</v>
      </c>
      <c r="BB91" s="77">
        <f t="shared" si="118"/>
        <v>476000.00000000006</v>
      </c>
      <c r="BC91" s="77">
        <f t="shared" si="118"/>
        <v>476000.00000000006</v>
      </c>
      <c r="BD91" s="77">
        <f t="shared" si="118"/>
        <v>476000.00000000006</v>
      </c>
      <c r="BE91" s="77">
        <f t="shared" si="118"/>
        <v>476000.00000000006</v>
      </c>
      <c r="BF91" s="77">
        <f t="shared" si="118"/>
        <v>476000.00000000006</v>
      </c>
      <c r="BG91" s="77">
        <f t="shared" si="118"/>
        <v>476000.00000000006</v>
      </c>
      <c r="BH91" s="77">
        <f t="shared" si="118"/>
        <v>476000.00000000006</v>
      </c>
      <c r="BI91" s="77">
        <f t="shared" si="118"/>
        <v>476000.00000000006</v>
      </c>
      <c r="BJ91" s="77">
        <f t="shared" si="118"/>
        <v>476000.00000000006</v>
      </c>
      <c r="BK91" s="77">
        <f t="shared" si="118"/>
        <v>476000.00000000006</v>
      </c>
      <c r="BL91" s="77">
        <f t="shared" si="118"/>
        <v>476000.00000000006</v>
      </c>
      <c r="BM91" s="77">
        <f t="shared" si="118"/>
        <v>476000.00000000006</v>
      </c>
      <c r="BN91" s="77">
        <f t="shared" si="118"/>
        <v>476000.00000000006</v>
      </c>
    </row>
    <row r="92" spans="1:69" ht="22" x14ac:dyDescent="0.35">
      <c r="A92" s="53"/>
      <c r="B92" s="53"/>
      <c r="C92" s="17"/>
      <c r="D92" s="17"/>
      <c r="E92" s="76" t="s">
        <v>288</v>
      </c>
      <c r="F92" s="15"/>
      <c r="G92" s="69">
        <f>G90-G91</f>
        <v>4157333.3333333284</v>
      </c>
      <c r="H92" s="69">
        <f>H90-H91</f>
        <v>-1479055.5525405183</v>
      </c>
      <c r="I92" s="69">
        <f>I90-I91</f>
        <v>-1145084.5745406966</v>
      </c>
      <c r="J92" s="69">
        <f t="shared" ref="J92:BN92" si="119">J90-J91</f>
        <v>-810346.45273459377</v>
      </c>
      <c r="K92" s="69">
        <f t="shared" si="119"/>
        <v>-475714.80708802119</v>
      </c>
      <c r="L92" s="69">
        <f t="shared" si="119"/>
        <v>-203138.15395308658</v>
      </c>
      <c r="M92" s="69">
        <f t="shared" si="119"/>
        <v>-114982.97299536946</v>
      </c>
      <c r="N92" s="69">
        <f t="shared" si="119"/>
        <v>-83812.50822081184</v>
      </c>
      <c r="O92" s="69">
        <f t="shared" si="119"/>
        <v>-51274.497696442995</v>
      </c>
      <c r="P92" s="69">
        <f t="shared" si="119"/>
        <v>-19934.547033014242</v>
      </c>
      <c r="Q92" s="69">
        <f t="shared" si="119"/>
        <v>533378.33333333349</v>
      </c>
      <c r="R92" s="69">
        <f t="shared" si="119"/>
        <v>533378.33333333326</v>
      </c>
      <c r="S92" s="69">
        <f t="shared" si="119"/>
        <v>533378.33333333326</v>
      </c>
      <c r="T92" s="69">
        <f t="shared" si="119"/>
        <v>533378.33333333349</v>
      </c>
      <c r="U92" s="69">
        <f t="shared" si="119"/>
        <v>-233288.33333333302</v>
      </c>
      <c r="V92" s="69">
        <f t="shared" si="119"/>
        <v>-4971621.666666666</v>
      </c>
      <c r="W92" s="69">
        <f t="shared" si="119"/>
        <v>928378.33333333349</v>
      </c>
      <c r="X92" s="69">
        <f>X90-X91</f>
        <v>928378.33333333349</v>
      </c>
      <c r="Y92" s="69">
        <f t="shared" si="119"/>
        <v>928378.33333333372</v>
      </c>
      <c r="Z92" s="69">
        <f t="shared" si="119"/>
        <v>928378.33333333349</v>
      </c>
      <c r="AA92" s="69">
        <f t="shared" si="119"/>
        <v>-471621.6666666664</v>
      </c>
      <c r="AB92" s="69">
        <f t="shared" si="119"/>
        <v>-471621.66666666651</v>
      </c>
      <c r="AC92" s="69">
        <f t="shared" si="119"/>
        <v>-471621.66666666651</v>
      </c>
      <c r="AD92" s="69">
        <f t="shared" si="119"/>
        <v>-471621.66666666651</v>
      </c>
      <c r="AE92" s="69">
        <f t="shared" si="119"/>
        <v>-471621.66666666651</v>
      </c>
      <c r="AF92" s="69">
        <f t="shared" si="119"/>
        <v>-471621.66666666651</v>
      </c>
      <c r="AG92" s="69">
        <f t="shared" si="119"/>
        <v>-471621.66666666651</v>
      </c>
      <c r="AH92" s="69">
        <f t="shared" si="119"/>
        <v>-471621.66666666663</v>
      </c>
      <c r="AI92" s="69">
        <f t="shared" si="119"/>
        <v>-471621.66666666651</v>
      </c>
      <c r="AJ92" s="69">
        <f t="shared" si="119"/>
        <v>295000</v>
      </c>
      <c r="AK92" s="69">
        <f t="shared" si="119"/>
        <v>294999.99999999994</v>
      </c>
      <c r="AL92" s="69">
        <f t="shared" si="119"/>
        <v>294999.99999999994</v>
      </c>
      <c r="AM92" s="69">
        <f t="shared" si="119"/>
        <v>294999.99999999994</v>
      </c>
      <c r="AN92" s="69">
        <f t="shared" si="119"/>
        <v>294999.99999999994</v>
      </c>
      <c r="AO92" s="69">
        <f t="shared" si="119"/>
        <v>294999.99999999994</v>
      </c>
      <c r="AP92" s="69">
        <f t="shared" si="119"/>
        <v>0</v>
      </c>
      <c r="AQ92" s="69">
        <f t="shared" si="119"/>
        <v>0</v>
      </c>
      <c r="AR92" s="69">
        <f t="shared" si="119"/>
        <v>0</v>
      </c>
      <c r="AS92" s="69">
        <f t="shared" si="119"/>
        <v>0</v>
      </c>
      <c r="AT92" s="69">
        <f t="shared" si="119"/>
        <v>0</v>
      </c>
      <c r="AU92" s="69">
        <f t="shared" si="119"/>
        <v>0</v>
      </c>
      <c r="AV92" s="69">
        <f t="shared" si="119"/>
        <v>0</v>
      </c>
      <c r="AW92" s="69">
        <f t="shared" si="119"/>
        <v>0</v>
      </c>
      <c r="AX92" s="69">
        <f t="shared" si="119"/>
        <v>0</v>
      </c>
      <c r="AY92" s="69">
        <f t="shared" si="119"/>
        <v>0</v>
      </c>
      <c r="AZ92" s="69">
        <f t="shared" si="119"/>
        <v>0</v>
      </c>
      <c r="BA92" s="69">
        <f t="shared" si="119"/>
        <v>0</v>
      </c>
      <c r="BB92" s="69">
        <f t="shared" si="119"/>
        <v>0</v>
      </c>
      <c r="BC92" s="69">
        <f t="shared" si="119"/>
        <v>0</v>
      </c>
      <c r="BD92" s="69">
        <f t="shared" si="119"/>
        <v>0</v>
      </c>
      <c r="BE92" s="69">
        <f t="shared" si="119"/>
        <v>0</v>
      </c>
      <c r="BF92" s="69">
        <f t="shared" si="119"/>
        <v>0</v>
      </c>
      <c r="BG92" s="69">
        <f t="shared" si="119"/>
        <v>0</v>
      </c>
      <c r="BH92" s="69">
        <f t="shared" si="119"/>
        <v>0</v>
      </c>
      <c r="BI92" s="69">
        <f t="shared" si="119"/>
        <v>0</v>
      </c>
      <c r="BJ92" s="69">
        <f t="shared" si="119"/>
        <v>0</v>
      </c>
      <c r="BK92" s="69">
        <f t="shared" si="119"/>
        <v>0</v>
      </c>
      <c r="BL92" s="69">
        <f t="shared" si="119"/>
        <v>0</v>
      </c>
      <c r="BM92" s="69">
        <f t="shared" si="119"/>
        <v>0</v>
      </c>
      <c r="BN92" s="69">
        <f t="shared" si="119"/>
        <v>0</v>
      </c>
    </row>
    <row r="93" spans="1:69" ht="22" x14ac:dyDescent="0.35">
      <c r="A93" s="53"/>
      <c r="B93" s="53"/>
      <c r="C93" s="17"/>
      <c r="D93" s="17"/>
      <c r="E93" s="15" t="s">
        <v>289</v>
      </c>
      <c r="F93" s="15"/>
      <c r="G93" s="77">
        <f>G92</f>
        <v>4157333.3333333284</v>
      </c>
      <c r="H93" s="77">
        <f>H92+G93</f>
        <v>2678277.78079281</v>
      </c>
      <c r="I93" s="77">
        <f t="shared" ref="I93:BN93" si="120">I92+H93</f>
        <v>1533193.2062521135</v>
      </c>
      <c r="J93" s="77">
        <f t="shared" si="120"/>
        <v>722846.75351751968</v>
      </c>
      <c r="K93" s="77">
        <f t="shared" si="120"/>
        <v>247131.94642949849</v>
      </c>
      <c r="L93" s="77">
        <f t="shared" si="120"/>
        <v>43993.792476411909</v>
      </c>
      <c r="M93" s="77">
        <f t="shared" si="120"/>
        <v>-70989.180518957553</v>
      </c>
      <c r="N93" s="77">
        <f t="shared" si="120"/>
        <v>-154801.68873976939</v>
      </c>
      <c r="O93" s="77">
        <f t="shared" si="120"/>
        <v>-206076.18643621239</v>
      </c>
      <c r="P93" s="77">
        <f t="shared" si="120"/>
        <v>-226010.73346922663</v>
      </c>
      <c r="Q93" s="77">
        <f t="shared" si="120"/>
        <v>307367.59986410686</v>
      </c>
      <c r="R93" s="77">
        <f t="shared" si="120"/>
        <v>840745.93319744011</v>
      </c>
      <c r="S93" s="77">
        <f t="shared" si="120"/>
        <v>1374124.2665307734</v>
      </c>
      <c r="T93" s="77">
        <f t="shared" si="120"/>
        <v>1907502.5998641069</v>
      </c>
      <c r="U93" s="77">
        <f t="shared" si="120"/>
        <v>1674214.2665307738</v>
      </c>
      <c r="V93" s="77">
        <f t="shared" si="120"/>
        <v>-3297407.4001358924</v>
      </c>
      <c r="W93" s="77">
        <f t="shared" si="120"/>
        <v>-2369029.066802559</v>
      </c>
      <c r="X93" s="77">
        <f t="shared" si="120"/>
        <v>-1440650.7334692255</v>
      </c>
      <c r="Y93" s="77">
        <f t="shared" si="120"/>
        <v>-512272.40013589174</v>
      </c>
      <c r="Z93" s="77">
        <f t="shared" si="120"/>
        <v>416105.93319744174</v>
      </c>
      <c r="AA93" s="77">
        <f t="shared" si="120"/>
        <v>-55515.733469224651</v>
      </c>
      <c r="AB93" s="77">
        <f t="shared" si="120"/>
        <v>-527137.40013589116</v>
      </c>
      <c r="AC93" s="77">
        <f t="shared" si="120"/>
        <v>-998759.06680255767</v>
      </c>
      <c r="AD93" s="77">
        <f t="shared" si="120"/>
        <v>-1470380.7334692241</v>
      </c>
      <c r="AE93" s="77">
        <f t="shared" si="120"/>
        <v>-1942002.4001358906</v>
      </c>
      <c r="AF93" s="77">
        <f t="shared" si="120"/>
        <v>-2413624.0668025571</v>
      </c>
      <c r="AG93" s="77">
        <f t="shared" si="120"/>
        <v>-2885245.7334692236</v>
      </c>
      <c r="AH93" s="77">
        <f t="shared" si="120"/>
        <v>-3356867.4001358901</v>
      </c>
      <c r="AI93" s="77">
        <f t="shared" si="120"/>
        <v>-3828489.0668025566</v>
      </c>
      <c r="AJ93" s="77">
        <f t="shared" si="120"/>
        <v>-3533489.0668025566</v>
      </c>
      <c r="AK93" s="77">
        <f t="shared" si="120"/>
        <v>-3238489.0668025566</v>
      </c>
      <c r="AL93" s="77">
        <f t="shared" si="120"/>
        <v>-2943489.0668025566</v>
      </c>
      <c r="AM93" s="77">
        <f t="shared" si="120"/>
        <v>-2648489.0668025566</v>
      </c>
      <c r="AN93" s="77">
        <f t="shared" si="120"/>
        <v>-2353489.0668025566</v>
      </c>
      <c r="AO93" s="77">
        <f t="shared" si="120"/>
        <v>-2058489.0668025566</v>
      </c>
      <c r="AP93" s="77">
        <f t="shared" si="120"/>
        <v>-2058489.0668025566</v>
      </c>
      <c r="AQ93" s="77">
        <f t="shared" si="120"/>
        <v>-2058489.0668025566</v>
      </c>
      <c r="AR93" s="77">
        <f t="shared" si="120"/>
        <v>-2058489.0668025566</v>
      </c>
      <c r="AS93" s="77">
        <f t="shared" si="120"/>
        <v>-2058489.0668025566</v>
      </c>
      <c r="AT93" s="77">
        <f t="shared" si="120"/>
        <v>-2058489.0668025566</v>
      </c>
      <c r="AU93" s="77">
        <f t="shared" si="120"/>
        <v>-2058489.0668025566</v>
      </c>
      <c r="AV93" s="77">
        <f t="shared" si="120"/>
        <v>-2058489.0668025566</v>
      </c>
      <c r="AW93" s="77">
        <f t="shared" si="120"/>
        <v>-2058489.0668025566</v>
      </c>
      <c r="AX93" s="77">
        <f t="shared" si="120"/>
        <v>-2058489.0668025566</v>
      </c>
      <c r="AY93" s="77">
        <f t="shared" si="120"/>
        <v>-2058489.0668025566</v>
      </c>
      <c r="AZ93" s="77">
        <f t="shared" si="120"/>
        <v>-2058489.0668025566</v>
      </c>
      <c r="BA93" s="77">
        <f t="shared" si="120"/>
        <v>-2058489.0668025566</v>
      </c>
      <c r="BB93" s="77">
        <f t="shared" si="120"/>
        <v>-2058489.0668025566</v>
      </c>
      <c r="BC93" s="77">
        <f t="shared" si="120"/>
        <v>-2058489.0668025566</v>
      </c>
      <c r="BD93" s="77">
        <f t="shared" si="120"/>
        <v>-2058489.0668025566</v>
      </c>
      <c r="BE93" s="77">
        <f t="shared" si="120"/>
        <v>-2058489.0668025566</v>
      </c>
      <c r="BF93" s="77">
        <f t="shared" si="120"/>
        <v>-2058489.0668025566</v>
      </c>
      <c r="BG93" s="77">
        <f t="shared" si="120"/>
        <v>-2058489.0668025566</v>
      </c>
      <c r="BH93" s="77">
        <f t="shared" si="120"/>
        <v>-2058489.0668025566</v>
      </c>
      <c r="BI93" s="77">
        <f t="shared" si="120"/>
        <v>-2058489.0668025566</v>
      </c>
      <c r="BJ93" s="77">
        <f t="shared" si="120"/>
        <v>-2058489.0668025566</v>
      </c>
      <c r="BK93" s="77">
        <f t="shared" si="120"/>
        <v>-2058489.0668025566</v>
      </c>
      <c r="BL93" s="77">
        <f t="shared" si="120"/>
        <v>-2058489.0668025566</v>
      </c>
      <c r="BM93" s="77">
        <f t="shared" si="120"/>
        <v>-2058489.0668025566</v>
      </c>
      <c r="BN93" s="77">
        <f t="shared" si="120"/>
        <v>-2058489.0668025566</v>
      </c>
    </row>
    <row r="94" spans="1:69" ht="22" x14ac:dyDescent="0.35">
      <c r="A94" s="53"/>
      <c r="B94" s="53"/>
      <c r="C94" s="53"/>
      <c r="D94" s="53"/>
    </row>
    <row r="95" spans="1:69" s="97" customFormat="1" x14ac:dyDescent="0.35">
      <c r="A95" s="196" t="s">
        <v>344</v>
      </c>
    </row>
    <row r="96" spans="1:69" ht="22" x14ac:dyDescent="0.35">
      <c r="A96" s="53"/>
      <c r="B96" s="53"/>
      <c r="C96" s="53"/>
      <c r="D96" s="53"/>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22" x14ac:dyDescent="0.35">
      <c r="A97" s="53"/>
      <c r="B97" s="53"/>
      <c r="C97" s="53"/>
      <c r="D97" s="53"/>
      <c r="E97" t="s">
        <v>257</v>
      </c>
      <c r="F97" s="1"/>
      <c r="G97" s="177">
        <f>Rekenoverzicht!G29</f>
        <v>28000000</v>
      </c>
      <c r="H97" s="177">
        <f>Rekenoverzicht!H29</f>
        <v>0</v>
      </c>
      <c r="I97" s="177">
        <f>Rekenoverzicht!I29</f>
        <v>0</v>
      </c>
      <c r="J97" s="177">
        <f>Rekenoverzicht!J29</f>
        <v>0</v>
      </c>
      <c r="K97" s="177">
        <f>Rekenoverzicht!K29</f>
        <v>0</v>
      </c>
      <c r="L97" s="177">
        <f>Rekenoverzicht!L29</f>
        <v>0</v>
      </c>
      <c r="M97" s="177">
        <f>Rekenoverzicht!M29</f>
        <v>0</v>
      </c>
      <c r="N97" s="177">
        <f>Rekenoverzicht!N29</f>
        <v>0</v>
      </c>
      <c r="O97" s="177">
        <f>Rekenoverzicht!O29</f>
        <v>0</v>
      </c>
      <c r="P97" s="177">
        <f>Rekenoverzicht!P29</f>
        <v>900</v>
      </c>
      <c r="Q97" s="177">
        <f>Rekenoverzicht!Q29</f>
        <v>0</v>
      </c>
      <c r="R97" s="177">
        <f>Rekenoverzicht!R29</f>
        <v>0</v>
      </c>
      <c r="S97" s="177">
        <f>Rekenoverzicht!S29</f>
        <v>0</v>
      </c>
      <c r="T97" s="177">
        <f>Rekenoverzicht!T29</f>
        <v>0</v>
      </c>
      <c r="U97" s="177">
        <f>Rekenoverzicht!U29</f>
        <v>0</v>
      </c>
      <c r="V97" s="177">
        <f>Rekenoverzicht!V29</f>
        <v>5900000</v>
      </c>
      <c r="W97" s="177">
        <f>Rekenoverzicht!W29</f>
        <v>0</v>
      </c>
      <c r="X97" s="177">
        <f>Rekenoverzicht!X29</f>
        <v>0</v>
      </c>
      <c r="Y97" s="177">
        <f>Rekenoverzicht!Y29</f>
        <v>0</v>
      </c>
      <c r="Z97" s="177">
        <f>Rekenoverzicht!Z29</f>
        <v>0</v>
      </c>
      <c r="AA97" s="177">
        <f>Rekenoverzicht!AA29</f>
        <v>0</v>
      </c>
      <c r="AB97" s="177">
        <f>Rekenoverzicht!AB29</f>
        <v>0</v>
      </c>
      <c r="AC97" s="177">
        <f>Rekenoverzicht!AC29</f>
        <v>0</v>
      </c>
      <c r="AD97" s="177">
        <f>Rekenoverzicht!AD29</f>
        <v>0</v>
      </c>
      <c r="AE97" s="177">
        <f>Rekenoverzicht!AE29</f>
        <v>0</v>
      </c>
      <c r="AF97" s="177">
        <f>Rekenoverzicht!AF29</f>
        <v>0</v>
      </c>
      <c r="AG97" s="177">
        <f>Rekenoverzicht!AG29</f>
        <v>0</v>
      </c>
      <c r="AH97" s="177">
        <f>Rekenoverzicht!AH29</f>
        <v>0</v>
      </c>
      <c r="AI97" s="177">
        <f>Rekenoverzicht!AI29</f>
        <v>0</v>
      </c>
      <c r="AJ97" s="177">
        <f>Rekenoverzicht!AJ29</f>
        <v>0</v>
      </c>
      <c r="AK97" s="177">
        <f>Rekenoverzicht!AK29</f>
        <v>0</v>
      </c>
      <c r="AL97" s="177">
        <f>Rekenoverzicht!AL29</f>
        <v>0</v>
      </c>
      <c r="AM97" s="177">
        <f>Rekenoverzicht!AM29</f>
        <v>0</v>
      </c>
      <c r="AN97" s="177">
        <f>Rekenoverzicht!AN29</f>
        <v>0</v>
      </c>
      <c r="AO97" s="177">
        <f>Rekenoverzicht!AO29</f>
        <v>0</v>
      </c>
      <c r="AP97" s="177">
        <f>Rekenoverzicht!AP29</f>
        <v>0</v>
      </c>
      <c r="AQ97" s="177">
        <f>Rekenoverzicht!AQ29</f>
        <v>0</v>
      </c>
      <c r="AR97" s="177">
        <f>Rekenoverzicht!AR29</f>
        <v>0</v>
      </c>
      <c r="AS97" s="177">
        <f>Rekenoverzicht!AS29</f>
        <v>0</v>
      </c>
      <c r="AT97" s="177">
        <f>Rekenoverzicht!AT29</f>
        <v>0</v>
      </c>
      <c r="AU97" s="177">
        <f>Rekenoverzicht!AU29</f>
        <v>0</v>
      </c>
      <c r="AV97" s="177">
        <f>Rekenoverzicht!AV29</f>
        <v>0</v>
      </c>
      <c r="AW97" s="177">
        <f>Rekenoverzicht!AW29</f>
        <v>0</v>
      </c>
      <c r="AX97" s="177">
        <f>Rekenoverzicht!AX29</f>
        <v>0</v>
      </c>
      <c r="AY97" s="177">
        <f>Rekenoverzicht!AY29</f>
        <v>0</v>
      </c>
      <c r="AZ97" s="177">
        <f>Rekenoverzicht!AZ29</f>
        <v>0</v>
      </c>
      <c r="BA97" s="177">
        <f>Rekenoverzicht!BA29</f>
        <v>0</v>
      </c>
      <c r="BB97" s="177">
        <f>Rekenoverzicht!BB29</f>
        <v>0</v>
      </c>
      <c r="BC97" s="177">
        <f>Rekenoverzicht!BC29</f>
        <v>0</v>
      </c>
      <c r="BD97" s="177">
        <f>Rekenoverzicht!BD29</f>
        <v>0</v>
      </c>
      <c r="BE97" s="177">
        <f>Rekenoverzicht!BE29</f>
        <v>0</v>
      </c>
      <c r="BF97" s="177">
        <f>Rekenoverzicht!BF29</f>
        <v>0</v>
      </c>
      <c r="BG97" s="177">
        <f>Rekenoverzicht!BG29</f>
        <v>0</v>
      </c>
      <c r="BH97" s="177">
        <f>Rekenoverzicht!BH29</f>
        <v>0</v>
      </c>
      <c r="BI97" s="177">
        <f>Rekenoverzicht!BI29</f>
        <v>0</v>
      </c>
      <c r="BJ97" s="177">
        <f>Rekenoverzicht!BJ29</f>
        <v>0</v>
      </c>
      <c r="BK97" s="177">
        <f>Rekenoverzicht!BK29</f>
        <v>0</v>
      </c>
      <c r="BL97" s="177">
        <f>Rekenoverzicht!BL29</f>
        <v>0</v>
      </c>
      <c r="BM97" s="177">
        <f>Rekenoverzicht!BM29</f>
        <v>0</v>
      </c>
      <c r="BN97" s="177">
        <f>Rekenoverzicht!BN29</f>
        <v>0</v>
      </c>
      <c r="BO97" s="1"/>
      <c r="BP97" s="1"/>
      <c r="BQ97" s="1"/>
    </row>
    <row r="98" spans="1:69" s="61" customFormat="1" ht="22" x14ac:dyDescent="0.35">
      <c r="A98" s="53"/>
      <c r="B98" s="53"/>
      <c r="C98" s="53"/>
      <c r="D98" s="53"/>
      <c r="E98" t="s">
        <v>258</v>
      </c>
      <c r="F98" s="1"/>
      <c r="G98" s="71">
        <f t="shared" ref="G98:AL98" si="121">G11</f>
        <v>11500000</v>
      </c>
      <c r="H98" s="71">
        <f t="shared" si="121"/>
        <v>0</v>
      </c>
      <c r="I98" s="71">
        <f t="shared" si="121"/>
        <v>0</v>
      </c>
      <c r="J98" s="71">
        <f t="shared" si="121"/>
        <v>0</v>
      </c>
      <c r="K98" s="71">
        <f t="shared" si="121"/>
        <v>0</v>
      </c>
      <c r="L98" s="71">
        <f t="shared" si="121"/>
        <v>0</v>
      </c>
      <c r="M98" s="71">
        <f t="shared" si="121"/>
        <v>0</v>
      </c>
      <c r="N98" s="71">
        <f t="shared" si="121"/>
        <v>0</v>
      </c>
      <c r="O98" s="71">
        <f t="shared" si="121"/>
        <v>0</v>
      </c>
      <c r="P98" s="71">
        <f t="shared" si="121"/>
        <v>0</v>
      </c>
      <c r="Q98" s="71">
        <f t="shared" si="121"/>
        <v>0</v>
      </c>
      <c r="R98" s="71">
        <f t="shared" si="121"/>
        <v>0</v>
      </c>
      <c r="S98" s="71">
        <f t="shared" si="121"/>
        <v>0</v>
      </c>
      <c r="T98" s="71">
        <f t="shared" si="121"/>
        <v>0</v>
      </c>
      <c r="U98" s="71">
        <f t="shared" si="121"/>
        <v>0</v>
      </c>
      <c r="V98" s="71">
        <f t="shared" si="121"/>
        <v>0</v>
      </c>
      <c r="W98" s="71">
        <f t="shared" si="121"/>
        <v>0</v>
      </c>
      <c r="X98" s="71">
        <f t="shared" si="121"/>
        <v>0</v>
      </c>
      <c r="Y98" s="71">
        <f t="shared" si="121"/>
        <v>0</v>
      </c>
      <c r="Z98" s="71">
        <f t="shared" si="121"/>
        <v>0</v>
      </c>
      <c r="AA98" s="71">
        <f t="shared" si="121"/>
        <v>0</v>
      </c>
      <c r="AB98" s="71">
        <f t="shared" si="121"/>
        <v>0</v>
      </c>
      <c r="AC98" s="71">
        <f t="shared" si="121"/>
        <v>0</v>
      </c>
      <c r="AD98" s="71">
        <f t="shared" si="121"/>
        <v>0</v>
      </c>
      <c r="AE98" s="71">
        <f t="shared" si="121"/>
        <v>0</v>
      </c>
      <c r="AF98" s="71">
        <f t="shared" si="121"/>
        <v>0</v>
      </c>
      <c r="AG98" s="71">
        <f t="shared" si="121"/>
        <v>0</v>
      </c>
      <c r="AH98" s="71">
        <f t="shared" si="121"/>
        <v>0</v>
      </c>
      <c r="AI98" s="71">
        <f t="shared" si="121"/>
        <v>0</v>
      </c>
      <c r="AJ98" s="71">
        <f t="shared" si="121"/>
        <v>0</v>
      </c>
      <c r="AK98" s="71">
        <f t="shared" si="121"/>
        <v>0</v>
      </c>
      <c r="AL98" s="71">
        <f t="shared" si="121"/>
        <v>0</v>
      </c>
      <c r="AM98" s="71">
        <f t="shared" ref="AM98:BN98" si="122">AM11</f>
        <v>0</v>
      </c>
      <c r="AN98" s="71">
        <f t="shared" si="122"/>
        <v>0</v>
      </c>
      <c r="AO98" s="71">
        <f t="shared" si="122"/>
        <v>0</v>
      </c>
      <c r="AP98" s="71">
        <f t="shared" si="122"/>
        <v>0</v>
      </c>
      <c r="AQ98" s="71">
        <f t="shared" si="122"/>
        <v>0</v>
      </c>
      <c r="AR98" s="71">
        <f t="shared" si="122"/>
        <v>0</v>
      </c>
      <c r="AS98" s="71">
        <f t="shared" si="122"/>
        <v>0</v>
      </c>
      <c r="AT98" s="71">
        <f t="shared" si="122"/>
        <v>0</v>
      </c>
      <c r="AU98" s="71">
        <f t="shared" si="122"/>
        <v>0</v>
      </c>
      <c r="AV98" s="71">
        <f t="shared" si="122"/>
        <v>0</v>
      </c>
      <c r="AW98" s="71">
        <f t="shared" si="122"/>
        <v>0</v>
      </c>
      <c r="AX98" s="71">
        <f t="shared" si="122"/>
        <v>0</v>
      </c>
      <c r="AY98" s="71">
        <f t="shared" si="122"/>
        <v>0</v>
      </c>
      <c r="AZ98" s="71">
        <f t="shared" si="122"/>
        <v>0</v>
      </c>
      <c r="BA98" s="71">
        <f t="shared" si="122"/>
        <v>0</v>
      </c>
      <c r="BB98" s="71">
        <f t="shared" si="122"/>
        <v>0</v>
      </c>
      <c r="BC98" s="71">
        <f t="shared" si="122"/>
        <v>0</v>
      </c>
      <c r="BD98" s="71">
        <f t="shared" si="122"/>
        <v>0</v>
      </c>
      <c r="BE98" s="71">
        <f t="shared" si="122"/>
        <v>0</v>
      </c>
      <c r="BF98" s="71">
        <f t="shared" si="122"/>
        <v>0</v>
      </c>
      <c r="BG98" s="71">
        <f t="shared" si="122"/>
        <v>0</v>
      </c>
      <c r="BH98" s="71">
        <f t="shared" si="122"/>
        <v>0</v>
      </c>
      <c r="BI98" s="71">
        <f t="shared" si="122"/>
        <v>0</v>
      </c>
      <c r="BJ98" s="71">
        <f t="shared" si="122"/>
        <v>0</v>
      </c>
      <c r="BK98" s="71">
        <f t="shared" si="122"/>
        <v>0</v>
      </c>
      <c r="BL98" s="71">
        <f t="shared" si="122"/>
        <v>0</v>
      </c>
      <c r="BM98" s="71">
        <f t="shared" si="122"/>
        <v>0</v>
      </c>
      <c r="BN98" s="71">
        <f t="shared" si="122"/>
        <v>0</v>
      </c>
      <c r="BO98" s="1"/>
      <c r="BP98" s="1"/>
      <c r="BQ98" s="1"/>
    </row>
    <row r="99" spans="1:69" ht="22" x14ac:dyDescent="0.35">
      <c r="A99" s="53"/>
      <c r="B99" s="53"/>
      <c r="C99" s="53"/>
      <c r="D99" s="53"/>
      <c r="E99" t="s">
        <v>259</v>
      </c>
      <c r="F99" s="1"/>
      <c r="G99" s="71">
        <f t="shared" ref="G99:AL99" si="123">G12</f>
        <v>24500000</v>
      </c>
      <c r="H99" s="71">
        <f t="shared" si="123"/>
        <v>0</v>
      </c>
      <c r="I99" s="71">
        <f t="shared" si="123"/>
        <v>0</v>
      </c>
      <c r="J99" s="71">
        <f t="shared" si="123"/>
        <v>0</v>
      </c>
      <c r="K99" s="71">
        <f t="shared" si="123"/>
        <v>0</v>
      </c>
      <c r="L99" s="71">
        <f t="shared" si="123"/>
        <v>0</v>
      </c>
      <c r="M99" s="71">
        <f t="shared" si="123"/>
        <v>0</v>
      </c>
      <c r="N99" s="71">
        <f t="shared" si="123"/>
        <v>0</v>
      </c>
      <c r="O99" s="71">
        <f t="shared" si="123"/>
        <v>0</v>
      </c>
      <c r="P99" s="71">
        <f t="shared" si="123"/>
        <v>0</v>
      </c>
      <c r="Q99" s="71">
        <f t="shared" si="123"/>
        <v>0</v>
      </c>
      <c r="R99" s="71">
        <f t="shared" si="123"/>
        <v>0</v>
      </c>
      <c r="S99" s="71">
        <f t="shared" si="123"/>
        <v>0</v>
      </c>
      <c r="T99" s="71">
        <f t="shared" si="123"/>
        <v>0</v>
      </c>
      <c r="U99" s="71">
        <f t="shared" si="123"/>
        <v>0</v>
      </c>
      <c r="V99" s="71">
        <f t="shared" si="123"/>
        <v>0</v>
      </c>
      <c r="W99" s="71">
        <f t="shared" si="123"/>
        <v>0</v>
      </c>
      <c r="X99" s="71">
        <f t="shared" si="123"/>
        <v>0</v>
      </c>
      <c r="Y99" s="71">
        <f t="shared" si="123"/>
        <v>0</v>
      </c>
      <c r="Z99" s="71">
        <f t="shared" si="123"/>
        <v>0</v>
      </c>
      <c r="AA99" s="71">
        <f t="shared" si="123"/>
        <v>0</v>
      </c>
      <c r="AB99" s="71">
        <f t="shared" si="123"/>
        <v>0</v>
      </c>
      <c r="AC99" s="71">
        <f t="shared" si="123"/>
        <v>0</v>
      </c>
      <c r="AD99" s="71">
        <f t="shared" si="123"/>
        <v>0</v>
      </c>
      <c r="AE99" s="71">
        <f t="shared" si="123"/>
        <v>0</v>
      </c>
      <c r="AF99" s="71">
        <f t="shared" si="123"/>
        <v>0</v>
      </c>
      <c r="AG99" s="71">
        <f t="shared" si="123"/>
        <v>0</v>
      </c>
      <c r="AH99" s="71">
        <f t="shared" si="123"/>
        <v>0</v>
      </c>
      <c r="AI99" s="71">
        <f t="shared" si="123"/>
        <v>0</v>
      </c>
      <c r="AJ99" s="70">
        <f t="shared" si="123"/>
        <v>0</v>
      </c>
      <c r="AK99" s="71">
        <f t="shared" si="123"/>
        <v>0</v>
      </c>
      <c r="AL99" s="71">
        <f t="shared" si="123"/>
        <v>0</v>
      </c>
      <c r="AM99" s="71">
        <f t="shared" ref="AM99:BN99" si="124">AM12</f>
        <v>0</v>
      </c>
      <c r="AN99" s="71">
        <f t="shared" si="124"/>
        <v>0</v>
      </c>
      <c r="AO99" s="71">
        <f t="shared" si="124"/>
        <v>0</v>
      </c>
      <c r="AP99" s="71">
        <f t="shared" si="124"/>
        <v>0</v>
      </c>
      <c r="AQ99" s="71">
        <f t="shared" si="124"/>
        <v>0</v>
      </c>
      <c r="AR99" s="71">
        <f t="shared" si="124"/>
        <v>0</v>
      </c>
      <c r="AS99" s="71">
        <f t="shared" si="124"/>
        <v>0</v>
      </c>
      <c r="AT99" s="71">
        <f t="shared" si="124"/>
        <v>0</v>
      </c>
      <c r="AU99" s="71">
        <f t="shared" si="124"/>
        <v>0</v>
      </c>
      <c r="AV99" s="71">
        <f t="shared" si="124"/>
        <v>0</v>
      </c>
      <c r="AW99" s="71">
        <f t="shared" si="124"/>
        <v>0</v>
      </c>
      <c r="AX99" s="71">
        <f t="shared" si="124"/>
        <v>0</v>
      </c>
      <c r="AY99" s="71">
        <f t="shared" si="124"/>
        <v>0</v>
      </c>
      <c r="AZ99" s="71">
        <f t="shared" si="124"/>
        <v>0</v>
      </c>
      <c r="BA99" s="71">
        <f t="shared" si="124"/>
        <v>0</v>
      </c>
      <c r="BB99" s="71">
        <f t="shared" si="124"/>
        <v>0</v>
      </c>
      <c r="BC99" s="71">
        <f t="shared" si="124"/>
        <v>0</v>
      </c>
      <c r="BD99" s="71">
        <f t="shared" si="124"/>
        <v>0</v>
      </c>
      <c r="BE99" s="71">
        <f t="shared" si="124"/>
        <v>0</v>
      </c>
      <c r="BF99" s="71">
        <f t="shared" si="124"/>
        <v>0</v>
      </c>
      <c r="BG99" s="71">
        <f t="shared" si="124"/>
        <v>0</v>
      </c>
      <c r="BH99" s="71">
        <f t="shared" si="124"/>
        <v>0</v>
      </c>
      <c r="BI99" s="71">
        <f t="shared" si="124"/>
        <v>0</v>
      </c>
      <c r="BJ99" s="71">
        <f t="shared" si="124"/>
        <v>0</v>
      </c>
      <c r="BK99" s="71">
        <f t="shared" si="124"/>
        <v>0</v>
      </c>
      <c r="BL99" s="71">
        <f t="shared" si="124"/>
        <v>0</v>
      </c>
      <c r="BM99" s="71">
        <f t="shared" si="124"/>
        <v>0</v>
      </c>
      <c r="BN99" s="71">
        <f t="shared" si="124"/>
        <v>0</v>
      </c>
      <c r="BO99" s="1"/>
      <c r="BP99" s="1"/>
      <c r="BQ99" s="1"/>
    </row>
    <row r="100" spans="1:69" ht="22" x14ac:dyDescent="0.35">
      <c r="A100" s="53"/>
      <c r="B100" s="53"/>
      <c r="C100" s="53"/>
      <c r="D100" s="53"/>
      <c r="E100" t="s">
        <v>260</v>
      </c>
      <c r="F100" s="1"/>
      <c r="G100" s="71">
        <f t="shared" ref="G100:AL100" si="125">G19</f>
        <v>1000000</v>
      </c>
      <c r="H100" s="71">
        <f t="shared" si="125"/>
        <v>0</v>
      </c>
      <c r="I100" s="71">
        <f t="shared" si="125"/>
        <v>0</v>
      </c>
      <c r="J100" s="71">
        <f t="shared" si="125"/>
        <v>0</v>
      </c>
      <c r="K100" s="71">
        <f t="shared" si="125"/>
        <v>0</v>
      </c>
      <c r="L100" s="71">
        <f t="shared" si="125"/>
        <v>0</v>
      </c>
      <c r="M100" s="71">
        <f t="shared" si="125"/>
        <v>0</v>
      </c>
      <c r="N100" s="71">
        <f t="shared" si="125"/>
        <v>0</v>
      </c>
      <c r="O100" s="71">
        <f t="shared" si="125"/>
        <v>0</v>
      </c>
      <c r="P100" s="71">
        <f t="shared" si="125"/>
        <v>0</v>
      </c>
      <c r="Q100" s="71">
        <f t="shared" si="125"/>
        <v>0</v>
      </c>
      <c r="R100" s="71">
        <f t="shared" si="125"/>
        <v>0</v>
      </c>
      <c r="S100" s="71">
        <f t="shared" si="125"/>
        <v>0</v>
      </c>
      <c r="T100" s="71">
        <f t="shared" si="125"/>
        <v>0</v>
      </c>
      <c r="U100" s="71">
        <f t="shared" si="125"/>
        <v>0</v>
      </c>
      <c r="V100" s="71">
        <f t="shared" si="125"/>
        <v>0</v>
      </c>
      <c r="W100" s="71">
        <f t="shared" si="125"/>
        <v>0</v>
      </c>
      <c r="X100" s="71">
        <f t="shared" si="125"/>
        <v>0</v>
      </c>
      <c r="Y100" s="71">
        <f t="shared" si="125"/>
        <v>0</v>
      </c>
      <c r="Z100" s="71">
        <f t="shared" si="125"/>
        <v>0</v>
      </c>
      <c r="AA100" s="71">
        <f t="shared" si="125"/>
        <v>0</v>
      </c>
      <c r="AB100" s="71">
        <f t="shared" si="125"/>
        <v>0</v>
      </c>
      <c r="AC100" s="71">
        <f t="shared" si="125"/>
        <v>0</v>
      </c>
      <c r="AD100" s="71">
        <f t="shared" si="125"/>
        <v>0</v>
      </c>
      <c r="AE100" s="71">
        <f t="shared" si="125"/>
        <v>0</v>
      </c>
      <c r="AF100" s="71">
        <f t="shared" si="125"/>
        <v>0</v>
      </c>
      <c r="AG100" s="71">
        <f t="shared" si="125"/>
        <v>0</v>
      </c>
      <c r="AH100" s="71">
        <f t="shared" si="125"/>
        <v>0</v>
      </c>
      <c r="AI100" s="71">
        <f t="shared" si="125"/>
        <v>0</v>
      </c>
      <c r="AJ100" s="71">
        <f t="shared" si="125"/>
        <v>0</v>
      </c>
      <c r="AK100" s="71">
        <f t="shared" si="125"/>
        <v>0</v>
      </c>
      <c r="AL100" s="71">
        <f t="shared" si="125"/>
        <v>0</v>
      </c>
      <c r="AM100" s="71">
        <f t="shared" ref="AM100:BN100" si="126">AM19</f>
        <v>0</v>
      </c>
      <c r="AN100" s="71">
        <f t="shared" si="126"/>
        <v>0</v>
      </c>
      <c r="AO100" s="71">
        <f t="shared" si="126"/>
        <v>0</v>
      </c>
      <c r="AP100" s="71">
        <f t="shared" si="126"/>
        <v>0</v>
      </c>
      <c r="AQ100" s="71">
        <f t="shared" si="126"/>
        <v>0</v>
      </c>
      <c r="AR100" s="71">
        <f t="shared" si="126"/>
        <v>0</v>
      </c>
      <c r="AS100" s="71">
        <f t="shared" si="126"/>
        <v>0</v>
      </c>
      <c r="AT100" s="71">
        <f t="shared" si="126"/>
        <v>0</v>
      </c>
      <c r="AU100" s="71">
        <f t="shared" si="126"/>
        <v>0</v>
      </c>
      <c r="AV100" s="71">
        <f t="shared" si="126"/>
        <v>0</v>
      </c>
      <c r="AW100" s="71">
        <f t="shared" si="126"/>
        <v>0</v>
      </c>
      <c r="AX100" s="71">
        <f t="shared" si="126"/>
        <v>0</v>
      </c>
      <c r="AY100" s="71">
        <f t="shared" si="126"/>
        <v>0</v>
      </c>
      <c r="AZ100" s="71">
        <f t="shared" si="126"/>
        <v>0</v>
      </c>
      <c r="BA100" s="71">
        <f t="shared" si="126"/>
        <v>0</v>
      </c>
      <c r="BB100" s="71">
        <f t="shared" si="126"/>
        <v>0</v>
      </c>
      <c r="BC100" s="71">
        <f t="shared" si="126"/>
        <v>0</v>
      </c>
      <c r="BD100" s="71">
        <f t="shared" si="126"/>
        <v>0</v>
      </c>
      <c r="BE100" s="71">
        <f t="shared" si="126"/>
        <v>0</v>
      </c>
      <c r="BF100" s="71">
        <f t="shared" si="126"/>
        <v>0</v>
      </c>
      <c r="BG100" s="71">
        <f t="shared" si="126"/>
        <v>0</v>
      </c>
      <c r="BH100" s="71">
        <f t="shared" si="126"/>
        <v>0</v>
      </c>
      <c r="BI100" s="71">
        <f t="shared" si="126"/>
        <v>0</v>
      </c>
      <c r="BJ100" s="71">
        <f t="shared" si="126"/>
        <v>0</v>
      </c>
      <c r="BK100" s="71">
        <f t="shared" si="126"/>
        <v>0</v>
      </c>
      <c r="BL100" s="71">
        <f t="shared" si="126"/>
        <v>0</v>
      </c>
      <c r="BM100" s="71">
        <f t="shared" si="126"/>
        <v>0</v>
      </c>
      <c r="BN100" s="71">
        <f t="shared" si="126"/>
        <v>0</v>
      </c>
      <c r="BO100" s="1"/>
      <c r="BP100" s="1"/>
      <c r="BQ100" s="1"/>
    </row>
    <row r="101" spans="1:69" ht="22" x14ac:dyDescent="0.35">
      <c r="A101" s="53"/>
      <c r="B101" s="53"/>
      <c r="C101" s="53"/>
      <c r="D101" s="53"/>
      <c r="F101" s="1"/>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1"/>
      <c r="BP101" s="1"/>
      <c r="BQ101" s="1"/>
    </row>
    <row r="102" spans="1:69" s="72" customFormat="1" ht="22" x14ac:dyDescent="0.35">
      <c r="A102" s="53"/>
      <c r="B102" s="53"/>
      <c r="C102" s="53"/>
      <c r="D102" s="53"/>
      <c r="E102" t="s">
        <v>261</v>
      </c>
      <c r="F102" s="1"/>
      <c r="G102" s="71">
        <f>SUM(G97:G98)</f>
        <v>39500000</v>
      </c>
      <c r="H102" s="71">
        <f>SUM(H97:H98)</f>
        <v>0</v>
      </c>
      <c r="I102" s="71">
        <f t="shared" ref="I102:AL102" si="127">SUM(I97:I98)</f>
        <v>0</v>
      </c>
      <c r="J102" s="71">
        <f t="shared" si="127"/>
        <v>0</v>
      </c>
      <c r="K102" s="71">
        <f t="shared" si="127"/>
        <v>0</v>
      </c>
      <c r="L102" s="71">
        <f t="shared" si="127"/>
        <v>0</v>
      </c>
      <c r="M102" s="71">
        <f t="shared" si="127"/>
        <v>0</v>
      </c>
      <c r="N102" s="71">
        <f t="shared" si="127"/>
        <v>0</v>
      </c>
      <c r="O102" s="71">
        <f t="shared" si="127"/>
        <v>0</v>
      </c>
      <c r="P102" s="71">
        <f t="shared" si="127"/>
        <v>900</v>
      </c>
      <c r="Q102" s="71">
        <f t="shared" si="127"/>
        <v>0</v>
      </c>
      <c r="R102" s="71">
        <f t="shared" si="127"/>
        <v>0</v>
      </c>
      <c r="S102" s="71">
        <f t="shared" si="127"/>
        <v>0</v>
      </c>
      <c r="T102" s="71">
        <f t="shared" si="127"/>
        <v>0</v>
      </c>
      <c r="U102" s="71">
        <f t="shared" si="127"/>
        <v>0</v>
      </c>
      <c r="V102" s="71">
        <f t="shared" si="127"/>
        <v>5900000</v>
      </c>
      <c r="W102" s="71">
        <f t="shared" si="127"/>
        <v>0</v>
      </c>
      <c r="X102" s="71">
        <f t="shared" si="127"/>
        <v>0</v>
      </c>
      <c r="Y102" s="71">
        <f t="shared" si="127"/>
        <v>0</v>
      </c>
      <c r="Z102" s="71">
        <f t="shared" si="127"/>
        <v>0</v>
      </c>
      <c r="AA102" s="71">
        <f t="shared" si="127"/>
        <v>0</v>
      </c>
      <c r="AB102" s="71">
        <f t="shared" si="127"/>
        <v>0</v>
      </c>
      <c r="AC102" s="71">
        <f t="shared" si="127"/>
        <v>0</v>
      </c>
      <c r="AD102" s="71">
        <f t="shared" si="127"/>
        <v>0</v>
      </c>
      <c r="AE102" s="71">
        <f t="shared" si="127"/>
        <v>0</v>
      </c>
      <c r="AF102" s="71">
        <f t="shared" si="127"/>
        <v>0</v>
      </c>
      <c r="AG102" s="71">
        <f t="shared" si="127"/>
        <v>0</v>
      </c>
      <c r="AH102" s="71">
        <f t="shared" si="127"/>
        <v>0</v>
      </c>
      <c r="AI102" s="71">
        <f t="shared" si="127"/>
        <v>0</v>
      </c>
      <c r="AJ102" s="71">
        <f t="shared" si="127"/>
        <v>0</v>
      </c>
      <c r="AK102" s="71">
        <f t="shared" si="127"/>
        <v>0</v>
      </c>
      <c r="AL102" s="71">
        <f t="shared" si="127"/>
        <v>0</v>
      </c>
      <c r="AM102" s="71">
        <f t="shared" ref="AM102:BN102" si="128">SUM(AM97:AM98)</f>
        <v>0</v>
      </c>
      <c r="AN102" s="71">
        <f t="shared" si="128"/>
        <v>0</v>
      </c>
      <c r="AO102" s="71">
        <f t="shared" si="128"/>
        <v>0</v>
      </c>
      <c r="AP102" s="71">
        <f t="shared" si="128"/>
        <v>0</v>
      </c>
      <c r="AQ102" s="71">
        <f t="shared" si="128"/>
        <v>0</v>
      </c>
      <c r="AR102" s="71">
        <f t="shared" si="128"/>
        <v>0</v>
      </c>
      <c r="AS102" s="71">
        <f t="shared" si="128"/>
        <v>0</v>
      </c>
      <c r="AT102" s="71">
        <f t="shared" si="128"/>
        <v>0</v>
      </c>
      <c r="AU102" s="71">
        <f t="shared" si="128"/>
        <v>0</v>
      </c>
      <c r="AV102" s="71">
        <f t="shared" si="128"/>
        <v>0</v>
      </c>
      <c r="AW102" s="71">
        <f t="shared" si="128"/>
        <v>0</v>
      </c>
      <c r="AX102" s="71">
        <f t="shared" si="128"/>
        <v>0</v>
      </c>
      <c r="AY102" s="71">
        <f t="shared" si="128"/>
        <v>0</v>
      </c>
      <c r="AZ102" s="71">
        <f t="shared" si="128"/>
        <v>0</v>
      </c>
      <c r="BA102" s="71">
        <f t="shared" si="128"/>
        <v>0</v>
      </c>
      <c r="BB102" s="71">
        <f t="shared" si="128"/>
        <v>0</v>
      </c>
      <c r="BC102" s="71">
        <f t="shared" si="128"/>
        <v>0</v>
      </c>
      <c r="BD102" s="71">
        <f t="shared" si="128"/>
        <v>0</v>
      </c>
      <c r="BE102" s="71">
        <f t="shared" si="128"/>
        <v>0</v>
      </c>
      <c r="BF102" s="71">
        <f t="shared" si="128"/>
        <v>0</v>
      </c>
      <c r="BG102" s="71">
        <f t="shared" si="128"/>
        <v>0</v>
      </c>
      <c r="BH102" s="71">
        <f t="shared" si="128"/>
        <v>0</v>
      </c>
      <c r="BI102" s="71">
        <f t="shared" si="128"/>
        <v>0</v>
      </c>
      <c r="BJ102" s="71">
        <f t="shared" si="128"/>
        <v>0</v>
      </c>
      <c r="BK102" s="71">
        <f t="shared" si="128"/>
        <v>0</v>
      </c>
      <c r="BL102" s="71">
        <f t="shared" si="128"/>
        <v>0</v>
      </c>
      <c r="BM102" s="71">
        <f t="shared" si="128"/>
        <v>0</v>
      </c>
      <c r="BN102" s="71">
        <f t="shared" si="128"/>
        <v>0</v>
      </c>
      <c r="BO102" s="73"/>
      <c r="BP102" s="73"/>
      <c r="BQ102" s="73"/>
    </row>
    <row r="103" spans="1:69" ht="22" x14ac:dyDescent="0.35">
      <c r="A103" s="53"/>
      <c r="B103" s="53"/>
      <c r="C103" s="53"/>
      <c r="D103" s="53"/>
      <c r="E103" t="s">
        <v>262</v>
      </c>
      <c r="F103" s="1"/>
      <c r="G103" s="71">
        <f>SUM(G99:G100)</f>
        <v>25500000</v>
      </c>
      <c r="H103" s="71">
        <f>SUM(H99:H100)</f>
        <v>0</v>
      </c>
      <c r="I103" s="71">
        <f t="shared" ref="I103:BN103" si="129">SUM(I99:I100)</f>
        <v>0</v>
      </c>
      <c r="J103" s="71">
        <f t="shared" si="129"/>
        <v>0</v>
      </c>
      <c r="K103" s="71">
        <f t="shared" si="129"/>
        <v>0</v>
      </c>
      <c r="L103" s="71">
        <f t="shared" si="129"/>
        <v>0</v>
      </c>
      <c r="M103" s="71">
        <f t="shared" si="129"/>
        <v>0</v>
      </c>
      <c r="N103" s="71">
        <f t="shared" si="129"/>
        <v>0</v>
      </c>
      <c r="O103" s="71">
        <f t="shared" si="129"/>
        <v>0</v>
      </c>
      <c r="P103" s="71">
        <f t="shared" si="129"/>
        <v>0</v>
      </c>
      <c r="Q103" s="71">
        <f t="shared" si="129"/>
        <v>0</v>
      </c>
      <c r="R103" s="71">
        <f t="shared" si="129"/>
        <v>0</v>
      </c>
      <c r="S103" s="71">
        <f t="shared" si="129"/>
        <v>0</v>
      </c>
      <c r="T103" s="71">
        <f t="shared" si="129"/>
        <v>0</v>
      </c>
      <c r="U103" s="71">
        <f t="shared" si="129"/>
        <v>0</v>
      </c>
      <c r="V103" s="71">
        <f t="shared" si="129"/>
        <v>0</v>
      </c>
      <c r="W103" s="71">
        <f t="shared" si="129"/>
        <v>0</v>
      </c>
      <c r="X103" s="71">
        <f t="shared" si="129"/>
        <v>0</v>
      </c>
      <c r="Y103" s="71">
        <f t="shared" si="129"/>
        <v>0</v>
      </c>
      <c r="Z103" s="71">
        <f t="shared" si="129"/>
        <v>0</v>
      </c>
      <c r="AA103" s="71">
        <f t="shared" si="129"/>
        <v>0</v>
      </c>
      <c r="AB103" s="71">
        <f t="shared" si="129"/>
        <v>0</v>
      </c>
      <c r="AC103" s="71">
        <f t="shared" si="129"/>
        <v>0</v>
      </c>
      <c r="AD103" s="71">
        <f t="shared" si="129"/>
        <v>0</v>
      </c>
      <c r="AE103" s="71">
        <f t="shared" si="129"/>
        <v>0</v>
      </c>
      <c r="AF103" s="71">
        <f t="shared" si="129"/>
        <v>0</v>
      </c>
      <c r="AG103" s="71">
        <f t="shared" si="129"/>
        <v>0</v>
      </c>
      <c r="AH103" s="71">
        <f t="shared" si="129"/>
        <v>0</v>
      </c>
      <c r="AI103" s="71">
        <f t="shared" si="129"/>
        <v>0</v>
      </c>
      <c r="AJ103" s="71">
        <f t="shared" si="129"/>
        <v>0</v>
      </c>
      <c r="AK103" s="71">
        <f t="shared" si="129"/>
        <v>0</v>
      </c>
      <c r="AL103" s="71">
        <f t="shared" si="129"/>
        <v>0</v>
      </c>
      <c r="AM103" s="71">
        <f t="shared" si="129"/>
        <v>0</v>
      </c>
      <c r="AN103" s="71">
        <f t="shared" si="129"/>
        <v>0</v>
      </c>
      <c r="AO103" s="71">
        <f t="shared" si="129"/>
        <v>0</v>
      </c>
      <c r="AP103" s="71">
        <f t="shared" si="129"/>
        <v>0</v>
      </c>
      <c r="AQ103" s="71">
        <f t="shared" si="129"/>
        <v>0</v>
      </c>
      <c r="AR103" s="71">
        <f t="shared" si="129"/>
        <v>0</v>
      </c>
      <c r="AS103" s="71">
        <f t="shared" si="129"/>
        <v>0</v>
      </c>
      <c r="AT103" s="71">
        <f t="shared" si="129"/>
        <v>0</v>
      </c>
      <c r="AU103" s="71">
        <f t="shared" si="129"/>
        <v>0</v>
      </c>
      <c r="AV103" s="71">
        <f t="shared" si="129"/>
        <v>0</v>
      </c>
      <c r="AW103" s="71">
        <f t="shared" si="129"/>
        <v>0</v>
      </c>
      <c r="AX103" s="71">
        <f t="shared" si="129"/>
        <v>0</v>
      </c>
      <c r="AY103" s="71">
        <f t="shared" si="129"/>
        <v>0</v>
      </c>
      <c r="AZ103" s="71">
        <f t="shared" si="129"/>
        <v>0</v>
      </c>
      <c r="BA103" s="71">
        <f t="shared" si="129"/>
        <v>0</v>
      </c>
      <c r="BB103" s="71">
        <f t="shared" si="129"/>
        <v>0</v>
      </c>
      <c r="BC103" s="71">
        <f t="shared" si="129"/>
        <v>0</v>
      </c>
      <c r="BD103" s="71">
        <f t="shared" si="129"/>
        <v>0</v>
      </c>
      <c r="BE103" s="71">
        <f t="shared" si="129"/>
        <v>0</v>
      </c>
      <c r="BF103" s="71">
        <f t="shared" si="129"/>
        <v>0</v>
      </c>
      <c r="BG103" s="71">
        <f t="shared" si="129"/>
        <v>0</v>
      </c>
      <c r="BH103" s="71">
        <f t="shared" si="129"/>
        <v>0</v>
      </c>
      <c r="BI103" s="71">
        <f t="shared" si="129"/>
        <v>0</v>
      </c>
      <c r="BJ103" s="71">
        <f t="shared" si="129"/>
        <v>0</v>
      </c>
      <c r="BK103" s="71">
        <f t="shared" si="129"/>
        <v>0</v>
      </c>
      <c r="BL103" s="71">
        <f t="shared" si="129"/>
        <v>0</v>
      </c>
      <c r="BM103" s="71">
        <f t="shared" si="129"/>
        <v>0</v>
      </c>
      <c r="BN103" s="71">
        <f t="shared" si="129"/>
        <v>0</v>
      </c>
      <c r="BO103" s="1"/>
      <c r="BP103" s="1"/>
      <c r="BQ103" s="1"/>
    </row>
    <row r="104" spans="1:69" ht="22" x14ac:dyDescent="0.35">
      <c r="A104" s="53"/>
      <c r="B104" s="53"/>
      <c r="C104" s="53"/>
      <c r="D104" s="53"/>
      <c r="E104" t="s">
        <v>263</v>
      </c>
      <c r="F104" s="1"/>
      <c r="G104" s="71">
        <f>G102-G103</f>
        <v>14000000</v>
      </c>
      <c r="H104" s="71">
        <f>H102-H103</f>
        <v>0</v>
      </c>
      <c r="I104" s="71">
        <f t="shared" ref="I104:BN104" si="130">I102-I103</f>
        <v>0</v>
      </c>
      <c r="J104" s="71">
        <f t="shared" si="130"/>
        <v>0</v>
      </c>
      <c r="K104" s="71">
        <f t="shared" si="130"/>
        <v>0</v>
      </c>
      <c r="L104" s="71">
        <f t="shared" si="130"/>
        <v>0</v>
      </c>
      <c r="M104" s="71">
        <f t="shared" si="130"/>
        <v>0</v>
      </c>
      <c r="N104" s="71">
        <f t="shared" si="130"/>
        <v>0</v>
      </c>
      <c r="O104" s="71">
        <f t="shared" si="130"/>
        <v>0</v>
      </c>
      <c r="P104" s="71">
        <f t="shared" si="130"/>
        <v>900</v>
      </c>
      <c r="Q104" s="71">
        <f t="shared" si="130"/>
        <v>0</v>
      </c>
      <c r="R104" s="71">
        <f t="shared" si="130"/>
        <v>0</v>
      </c>
      <c r="S104" s="71">
        <f t="shared" si="130"/>
        <v>0</v>
      </c>
      <c r="T104" s="71">
        <f t="shared" si="130"/>
        <v>0</v>
      </c>
      <c r="U104" s="71">
        <f t="shared" si="130"/>
        <v>0</v>
      </c>
      <c r="V104" s="71">
        <f t="shared" si="130"/>
        <v>5900000</v>
      </c>
      <c r="W104" s="71">
        <f t="shared" si="130"/>
        <v>0</v>
      </c>
      <c r="X104" s="71">
        <f t="shared" si="130"/>
        <v>0</v>
      </c>
      <c r="Y104" s="71">
        <f t="shared" si="130"/>
        <v>0</v>
      </c>
      <c r="Z104" s="71">
        <f t="shared" si="130"/>
        <v>0</v>
      </c>
      <c r="AA104" s="71">
        <f t="shared" si="130"/>
        <v>0</v>
      </c>
      <c r="AB104" s="71">
        <f t="shared" si="130"/>
        <v>0</v>
      </c>
      <c r="AC104" s="71">
        <f t="shared" si="130"/>
        <v>0</v>
      </c>
      <c r="AD104" s="71">
        <f t="shared" si="130"/>
        <v>0</v>
      </c>
      <c r="AE104" s="71">
        <f t="shared" si="130"/>
        <v>0</v>
      </c>
      <c r="AF104" s="71">
        <f t="shared" si="130"/>
        <v>0</v>
      </c>
      <c r="AG104" s="71">
        <f t="shared" si="130"/>
        <v>0</v>
      </c>
      <c r="AH104" s="71">
        <f t="shared" si="130"/>
        <v>0</v>
      </c>
      <c r="AI104" s="71">
        <f t="shared" si="130"/>
        <v>0</v>
      </c>
      <c r="AJ104" s="71">
        <f t="shared" si="130"/>
        <v>0</v>
      </c>
      <c r="AK104" s="71">
        <f t="shared" si="130"/>
        <v>0</v>
      </c>
      <c r="AL104" s="71">
        <f t="shared" si="130"/>
        <v>0</v>
      </c>
      <c r="AM104" s="71">
        <f t="shared" si="130"/>
        <v>0</v>
      </c>
      <c r="AN104" s="71">
        <f t="shared" si="130"/>
        <v>0</v>
      </c>
      <c r="AO104" s="71">
        <f t="shared" si="130"/>
        <v>0</v>
      </c>
      <c r="AP104" s="71">
        <f t="shared" si="130"/>
        <v>0</v>
      </c>
      <c r="AQ104" s="71">
        <f t="shared" si="130"/>
        <v>0</v>
      </c>
      <c r="AR104" s="71">
        <f t="shared" si="130"/>
        <v>0</v>
      </c>
      <c r="AS104" s="71">
        <f t="shared" si="130"/>
        <v>0</v>
      </c>
      <c r="AT104" s="71">
        <f t="shared" si="130"/>
        <v>0</v>
      </c>
      <c r="AU104" s="71">
        <f t="shared" si="130"/>
        <v>0</v>
      </c>
      <c r="AV104" s="71">
        <f t="shared" si="130"/>
        <v>0</v>
      </c>
      <c r="AW104" s="71">
        <f t="shared" si="130"/>
        <v>0</v>
      </c>
      <c r="AX104" s="71">
        <f t="shared" si="130"/>
        <v>0</v>
      </c>
      <c r="AY104" s="71">
        <f t="shared" si="130"/>
        <v>0</v>
      </c>
      <c r="AZ104" s="71">
        <f t="shared" si="130"/>
        <v>0</v>
      </c>
      <c r="BA104" s="71">
        <f t="shared" si="130"/>
        <v>0</v>
      </c>
      <c r="BB104" s="71">
        <f t="shared" si="130"/>
        <v>0</v>
      </c>
      <c r="BC104" s="71">
        <f t="shared" si="130"/>
        <v>0</v>
      </c>
      <c r="BD104" s="71">
        <f t="shared" si="130"/>
        <v>0</v>
      </c>
      <c r="BE104" s="71">
        <f t="shared" si="130"/>
        <v>0</v>
      </c>
      <c r="BF104" s="71">
        <f t="shared" si="130"/>
        <v>0</v>
      </c>
      <c r="BG104" s="71">
        <f t="shared" si="130"/>
        <v>0</v>
      </c>
      <c r="BH104" s="71">
        <f t="shared" si="130"/>
        <v>0</v>
      </c>
      <c r="BI104" s="71">
        <f t="shared" si="130"/>
        <v>0</v>
      </c>
      <c r="BJ104" s="71">
        <f t="shared" si="130"/>
        <v>0</v>
      </c>
      <c r="BK104" s="71">
        <f t="shared" si="130"/>
        <v>0</v>
      </c>
      <c r="BL104" s="71">
        <f t="shared" si="130"/>
        <v>0</v>
      </c>
      <c r="BM104" s="71">
        <f t="shared" si="130"/>
        <v>0</v>
      </c>
      <c r="BN104" s="71">
        <f t="shared" si="130"/>
        <v>0</v>
      </c>
      <c r="BO104" s="1"/>
      <c r="BP104" s="1"/>
      <c r="BQ104" s="1"/>
    </row>
    <row r="105" spans="1:69" ht="22" x14ac:dyDescent="0.35">
      <c r="A105" s="53"/>
      <c r="B105" s="53"/>
      <c r="C105" s="53"/>
      <c r="D105" s="53"/>
      <c r="E105" t="s">
        <v>264</v>
      </c>
      <c r="G105" s="68">
        <f t="shared" ref="G105:AL105" si="131">G20</f>
        <v>20000000</v>
      </c>
      <c r="H105" s="68">
        <f t="shared" si="131"/>
        <v>0</v>
      </c>
      <c r="I105" s="68">
        <f t="shared" si="131"/>
        <v>0</v>
      </c>
      <c r="J105" s="68">
        <f t="shared" si="131"/>
        <v>0</v>
      </c>
      <c r="K105" s="68">
        <f t="shared" si="131"/>
        <v>0</v>
      </c>
      <c r="L105" s="68">
        <f t="shared" si="131"/>
        <v>30</v>
      </c>
      <c r="M105" s="68">
        <f t="shared" si="131"/>
        <v>0</v>
      </c>
      <c r="N105" s="68">
        <f t="shared" si="131"/>
        <v>0</v>
      </c>
      <c r="O105" s="68">
        <f t="shared" si="131"/>
        <v>0</v>
      </c>
      <c r="P105" s="68">
        <f t="shared" si="131"/>
        <v>0</v>
      </c>
      <c r="Q105" s="68">
        <f t="shared" si="131"/>
        <v>0</v>
      </c>
      <c r="R105" s="68">
        <f t="shared" si="131"/>
        <v>0</v>
      </c>
      <c r="S105" s="68">
        <f t="shared" si="131"/>
        <v>0</v>
      </c>
      <c r="T105" s="68">
        <f t="shared" si="131"/>
        <v>0</v>
      </c>
      <c r="U105" s="68">
        <f t="shared" si="131"/>
        <v>0</v>
      </c>
      <c r="V105" s="68">
        <f t="shared" si="131"/>
        <v>0</v>
      </c>
      <c r="W105" s="68">
        <f t="shared" si="131"/>
        <v>0</v>
      </c>
      <c r="X105" s="68">
        <f t="shared" si="131"/>
        <v>0</v>
      </c>
      <c r="Y105" s="68">
        <f t="shared" si="131"/>
        <v>0</v>
      </c>
      <c r="Z105" s="68">
        <f t="shared" si="131"/>
        <v>0</v>
      </c>
      <c r="AA105" s="68">
        <f t="shared" si="131"/>
        <v>0</v>
      </c>
      <c r="AB105" s="68">
        <f t="shared" si="131"/>
        <v>0</v>
      </c>
      <c r="AC105" s="68">
        <f t="shared" si="131"/>
        <v>0</v>
      </c>
      <c r="AD105" s="68">
        <f t="shared" si="131"/>
        <v>0</v>
      </c>
      <c r="AE105" s="68">
        <f t="shared" si="131"/>
        <v>0</v>
      </c>
      <c r="AF105" s="68">
        <f t="shared" si="131"/>
        <v>0</v>
      </c>
      <c r="AG105" s="68">
        <f t="shared" si="131"/>
        <v>0</v>
      </c>
      <c r="AH105" s="68">
        <f t="shared" si="131"/>
        <v>0</v>
      </c>
      <c r="AI105" s="68">
        <f t="shared" si="131"/>
        <v>0</v>
      </c>
      <c r="AJ105" s="68">
        <f t="shared" si="131"/>
        <v>0</v>
      </c>
      <c r="AK105" s="68">
        <f t="shared" si="131"/>
        <v>0</v>
      </c>
      <c r="AL105" s="68">
        <f t="shared" si="131"/>
        <v>0</v>
      </c>
      <c r="AM105" s="68">
        <f t="shared" ref="AM105:BN105" si="132">AM20</f>
        <v>0</v>
      </c>
      <c r="AN105" s="68">
        <f t="shared" si="132"/>
        <v>0</v>
      </c>
      <c r="AO105" s="68">
        <f t="shared" si="132"/>
        <v>0</v>
      </c>
      <c r="AP105" s="68">
        <f t="shared" si="132"/>
        <v>0</v>
      </c>
      <c r="AQ105" s="68">
        <f t="shared" si="132"/>
        <v>0</v>
      </c>
      <c r="AR105" s="68">
        <f t="shared" si="132"/>
        <v>0</v>
      </c>
      <c r="AS105" s="68">
        <f t="shared" si="132"/>
        <v>0</v>
      </c>
      <c r="AT105" s="68">
        <f t="shared" si="132"/>
        <v>0</v>
      </c>
      <c r="AU105" s="68">
        <f t="shared" si="132"/>
        <v>0</v>
      </c>
      <c r="AV105" s="68">
        <f t="shared" si="132"/>
        <v>0</v>
      </c>
      <c r="AW105" s="68">
        <f t="shared" si="132"/>
        <v>0</v>
      </c>
      <c r="AX105" s="68">
        <f t="shared" si="132"/>
        <v>0</v>
      </c>
      <c r="AY105" s="68">
        <f t="shared" si="132"/>
        <v>0</v>
      </c>
      <c r="AZ105" s="68">
        <f t="shared" si="132"/>
        <v>0</v>
      </c>
      <c r="BA105" s="68">
        <f t="shared" si="132"/>
        <v>0</v>
      </c>
      <c r="BB105" s="68">
        <f t="shared" si="132"/>
        <v>0</v>
      </c>
      <c r="BC105" s="68">
        <f t="shared" si="132"/>
        <v>0</v>
      </c>
      <c r="BD105" s="68">
        <f t="shared" si="132"/>
        <v>0</v>
      </c>
      <c r="BE105" s="68">
        <f t="shared" si="132"/>
        <v>0</v>
      </c>
      <c r="BF105" s="68">
        <f t="shared" si="132"/>
        <v>0</v>
      </c>
      <c r="BG105" s="68">
        <f t="shared" si="132"/>
        <v>0</v>
      </c>
      <c r="BH105" s="68">
        <f t="shared" si="132"/>
        <v>0</v>
      </c>
      <c r="BI105" s="68">
        <f t="shared" si="132"/>
        <v>0</v>
      </c>
      <c r="BJ105" s="68">
        <f t="shared" si="132"/>
        <v>0</v>
      </c>
      <c r="BK105" s="68">
        <f t="shared" si="132"/>
        <v>0</v>
      </c>
      <c r="BL105" s="68">
        <f t="shared" si="132"/>
        <v>0</v>
      </c>
      <c r="BM105" s="68">
        <f t="shared" si="132"/>
        <v>0</v>
      </c>
      <c r="BN105" s="68">
        <f t="shared" si="132"/>
        <v>0</v>
      </c>
    </row>
    <row r="106" spans="1:69" x14ac:dyDescent="0.35">
      <c r="E106" t="s">
        <v>265</v>
      </c>
      <c r="G106" s="69">
        <f>G105-G104</f>
        <v>6000000</v>
      </c>
      <c r="H106" s="69">
        <f>H105-H104</f>
        <v>0</v>
      </c>
      <c r="I106" s="69">
        <f t="shared" ref="I106:BN106" si="133">I105-I104</f>
        <v>0</v>
      </c>
      <c r="J106" s="69">
        <f t="shared" si="133"/>
        <v>0</v>
      </c>
      <c r="K106" s="69">
        <f t="shared" si="133"/>
        <v>0</v>
      </c>
      <c r="L106" s="69">
        <f t="shared" si="133"/>
        <v>30</v>
      </c>
      <c r="M106" s="69">
        <f t="shared" si="133"/>
        <v>0</v>
      </c>
      <c r="N106" s="69">
        <f t="shared" si="133"/>
        <v>0</v>
      </c>
      <c r="O106" s="69">
        <f t="shared" si="133"/>
        <v>0</v>
      </c>
      <c r="P106" s="69">
        <f>P105-P104</f>
        <v>-900</v>
      </c>
      <c r="Q106" s="69">
        <f t="shared" si="133"/>
        <v>0</v>
      </c>
      <c r="R106" s="69">
        <f t="shared" si="133"/>
        <v>0</v>
      </c>
      <c r="S106" s="69">
        <f t="shared" si="133"/>
        <v>0</v>
      </c>
      <c r="T106" s="69">
        <f t="shared" si="133"/>
        <v>0</v>
      </c>
      <c r="U106" s="69">
        <f t="shared" si="133"/>
        <v>0</v>
      </c>
      <c r="V106" s="69">
        <f t="shared" si="133"/>
        <v>-5900000</v>
      </c>
      <c r="W106" s="69">
        <f t="shared" si="133"/>
        <v>0</v>
      </c>
      <c r="X106" s="69">
        <f t="shared" si="133"/>
        <v>0</v>
      </c>
      <c r="Y106" s="69">
        <f t="shared" si="133"/>
        <v>0</v>
      </c>
      <c r="Z106" s="69">
        <f t="shared" si="133"/>
        <v>0</v>
      </c>
      <c r="AA106" s="69">
        <f t="shared" si="133"/>
        <v>0</v>
      </c>
      <c r="AB106" s="69">
        <f t="shared" si="133"/>
        <v>0</v>
      </c>
      <c r="AC106" s="69">
        <f t="shared" si="133"/>
        <v>0</v>
      </c>
      <c r="AD106" s="69">
        <f t="shared" si="133"/>
        <v>0</v>
      </c>
      <c r="AE106" s="69">
        <f t="shared" si="133"/>
        <v>0</v>
      </c>
      <c r="AF106" s="69">
        <f t="shared" si="133"/>
        <v>0</v>
      </c>
      <c r="AG106" s="69">
        <f t="shared" si="133"/>
        <v>0</v>
      </c>
      <c r="AH106" s="69">
        <f t="shared" si="133"/>
        <v>0</v>
      </c>
      <c r="AI106" s="69">
        <f t="shared" si="133"/>
        <v>0</v>
      </c>
      <c r="AJ106" s="69">
        <f t="shared" si="133"/>
        <v>0</v>
      </c>
      <c r="AK106" s="69">
        <f t="shared" si="133"/>
        <v>0</v>
      </c>
      <c r="AL106" s="69">
        <f t="shared" si="133"/>
        <v>0</v>
      </c>
      <c r="AM106" s="69">
        <f t="shared" si="133"/>
        <v>0</v>
      </c>
      <c r="AN106" s="69">
        <f t="shared" si="133"/>
        <v>0</v>
      </c>
      <c r="AO106" s="69">
        <f t="shared" si="133"/>
        <v>0</v>
      </c>
      <c r="AP106" s="69">
        <f t="shared" si="133"/>
        <v>0</v>
      </c>
      <c r="AQ106" s="69">
        <f t="shared" si="133"/>
        <v>0</v>
      </c>
      <c r="AR106" s="69">
        <f t="shared" si="133"/>
        <v>0</v>
      </c>
      <c r="AS106" s="69">
        <f t="shared" si="133"/>
        <v>0</v>
      </c>
      <c r="AT106" s="69">
        <f t="shared" si="133"/>
        <v>0</v>
      </c>
      <c r="AU106" s="69">
        <f t="shared" si="133"/>
        <v>0</v>
      </c>
      <c r="AV106" s="69">
        <f t="shared" si="133"/>
        <v>0</v>
      </c>
      <c r="AW106" s="69">
        <f t="shared" si="133"/>
        <v>0</v>
      </c>
      <c r="AX106" s="69">
        <f t="shared" si="133"/>
        <v>0</v>
      </c>
      <c r="AY106" s="69">
        <f t="shared" si="133"/>
        <v>0</v>
      </c>
      <c r="AZ106" s="69">
        <f t="shared" si="133"/>
        <v>0</v>
      </c>
      <c r="BA106" s="69">
        <f t="shared" si="133"/>
        <v>0</v>
      </c>
      <c r="BB106" s="69">
        <f t="shared" si="133"/>
        <v>0</v>
      </c>
      <c r="BC106" s="69">
        <f t="shared" si="133"/>
        <v>0</v>
      </c>
      <c r="BD106" s="69">
        <f t="shared" si="133"/>
        <v>0</v>
      </c>
      <c r="BE106" s="69">
        <f t="shared" si="133"/>
        <v>0</v>
      </c>
      <c r="BF106" s="69">
        <f t="shared" si="133"/>
        <v>0</v>
      </c>
      <c r="BG106" s="69">
        <f t="shared" si="133"/>
        <v>0</v>
      </c>
      <c r="BH106" s="69">
        <f t="shared" si="133"/>
        <v>0</v>
      </c>
      <c r="BI106" s="69">
        <f t="shared" si="133"/>
        <v>0</v>
      </c>
      <c r="BJ106" s="69">
        <f t="shared" si="133"/>
        <v>0</v>
      </c>
      <c r="BK106" s="69">
        <f t="shared" si="133"/>
        <v>0</v>
      </c>
      <c r="BL106" s="69">
        <f t="shared" si="133"/>
        <v>0</v>
      </c>
      <c r="BM106" s="69">
        <f t="shared" si="133"/>
        <v>0</v>
      </c>
      <c r="BN106" s="69">
        <f t="shared" si="133"/>
        <v>0</v>
      </c>
    </row>
    <row r="107" spans="1:69" ht="22" x14ac:dyDescent="0.35">
      <c r="A107" s="53"/>
      <c r="B107" s="53"/>
      <c r="C107" s="53"/>
      <c r="D107" s="53"/>
    </row>
    <row r="108" spans="1:69" ht="22" x14ac:dyDescent="0.35">
      <c r="A108" s="53"/>
      <c r="B108" s="53"/>
      <c r="C108" s="53"/>
      <c r="D108" s="53"/>
    </row>
    <row r="109" spans="1:69" ht="22" x14ac:dyDescent="0.35">
      <c r="A109" s="53"/>
      <c r="B109" s="53"/>
      <c r="C109" s="53"/>
      <c r="D109" s="53"/>
    </row>
    <row r="110" spans="1:69" ht="22" x14ac:dyDescent="0.35">
      <c r="A110" s="53"/>
      <c r="B110" s="53"/>
      <c r="C110" s="53"/>
      <c r="D110" s="53"/>
    </row>
    <row r="111" spans="1:69" ht="22" x14ac:dyDescent="0.35">
      <c r="A111" s="53"/>
      <c r="B111" s="53"/>
      <c r="C111" s="53"/>
      <c r="D111" s="53"/>
    </row>
    <row r="112" spans="1:69" ht="22" x14ac:dyDescent="0.35">
      <c r="A112" s="53"/>
      <c r="B112" s="53"/>
      <c r="C112" s="53"/>
      <c r="D112" s="53"/>
    </row>
    <row r="113" spans="1:4" ht="22" x14ac:dyDescent="0.35">
      <c r="A113" s="53"/>
      <c r="B113" s="53"/>
      <c r="C113" s="53"/>
      <c r="D113" s="53"/>
    </row>
    <row r="114" spans="1:4" ht="22" x14ac:dyDescent="0.35">
      <c r="A114" s="53"/>
      <c r="B114" s="53"/>
      <c r="C114" s="53"/>
      <c r="D114" s="53"/>
    </row>
    <row r="115" spans="1:4" ht="22" x14ac:dyDescent="0.35">
      <c r="A115" s="53"/>
      <c r="B115" s="53"/>
      <c r="C115" s="53"/>
      <c r="D115" s="53"/>
    </row>
    <row r="116" spans="1:4" ht="22" x14ac:dyDescent="0.35">
      <c r="A116" s="53"/>
      <c r="B116" s="53"/>
      <c r="C116" s="53"/>
      <c r="D116" s="53"/>
    </row>
    <row r="117" spans="1:4" ht="22" x14ac:dyDescent="0.35">
      <c r="A117" s="53"/>
      <c r="B117" s="53"/>
      <c r="C117" s="53"/>
      <c r="D117" s="53"/>
    </row>
    <row r="118" spans="1:4" ht="22" x14ac:dyDescent="0.35">
      <c r="A118" s="53"/>
      <c r="B118" s="53"/>
      <c r="C118" s="53"/>
      <c r="D118" s="53"/>
    </row>
    <row r="119" spans="1:4" ht="22" x14ac:dyDescent="0.35">
      <c r="A119" s="53"/>
      <c r="B119" s="53"/>
      <c r="C119" s="53"/>
      <c r="D119" s="53"/>
    </row>
    <row r="120" spans="1:4" ht="22" x14ac:dyDescent="0.35">
      <c r="A120" s="53"/>
      <c r="B120" s="53"/>
      <c r="C120" s="53"/>
      <c r="D120" s="53"/>
    </row>
    <row r="121" spans="1:4" ht="22" x14ac:dyDescent="0.35">
      <c r="A121" s="53"/>
      <c r="B121" s="53"/>
      <c r="C121" s="53"/>
      <c r="D121" s="53"/>
    </row>
    <row r="122" spans="1:4" ht="22" x14ac:dyDescent="0.35">
      <c r="A122" s="53"/>
      <c r="B122" s="53"/>
      <c r="C122" s="53"/>
      <c r="D122" s="53"/>
    </row>
    <row r="123" spans="1:4" ht="22" x14ac:dyDescent="0.35">
      <c r="A123" s="53"/>
      <c r="B123" s="53"/>
      <c r="C123" s="53"/>
      <c r="D123" s="53"/>
    </row>
    <row r="124" spans="1:4" ht="22" x14ac:dyDescent="0.35">
      <c r="A124" s="53"/>
      <c r="B124" s="53"/>
      <c r="C124" s="53"/>
      <c r="D124" s="53"/>
    </row>
    <row r="125" spans="1:4" ht="22" x14ac:dyDescent="0.35">
      <c r="A125" s="53"/>
      <c r="B125" s="53"/>
      <c r="C125" s="53"/>
      <c r="D125" s="53"/>
    </row>
    <row r="126" spans="1:4" ht="22" x14ac:dyDescent="0.35">
      <c r="A126" s="53"/>
      <c r="B126" s="53"/>
      <c r="C126" s="53"/>
      <c r="D126" s="53"/>
    </row>
    <row r="127" spans="1:4" x14ac:dyDescent="0.35">
      <c r="A127" s="17"/>
      <c r="B127" s="17"/>
      <c r="C127" s="17"/>
      <c r="D127" s="17"/>
    </row>
    <row r="128" spans="1:4" x14ac:dyDescent="0.35">
      <c r="A128" s="17"/>
      <c r="B128" s="17"/>
      <c r="C128" s="17"/>
      <c r="D128" s="17"/>
    </row>
    <row r="129" spans="1:4" x14ac:dyDescent="0.35">
      <c r="A129" s="17"/>
      <c r="B129" s="17"/>
      <c r="C129" s="17"/>
      <c r="D129" s="17"/>
    </row>
    <row r="130" spans="1:4" x14ac:dyDescent="0.35">
      <c r="A130" s="17"/>
      <c r="B130" s="17"/>
      <c r="C130" s="17"/>
      <c r="D130" s="17"/>
    </row>
    <row r="131" spans="1:4" x14ac:dyDescent="0.35">
      <c r="A131" s="17"/>
      <c r="B131" s="17"/>
      <c r="C131" s="17"/>
      <c r="D131" s="17"/>
    </row>
    <row r="132" spans="1:4" x14ac:dyDescent="0.35">
      <c r="A132" s="17"/>
      <c r="B132" s="17"/>
      <c r="C132" s="17"/>
      <c r="D132" s="17"/>
    </row>
    <row r="133" spans="1:4" x14ac:dyDescent="0.35">
      <c r="A133" s="17"/>
      <c r="B133" s="17"/>
      <c r="C133" s="17"/>
      <c r="D133" s="17"/>
    </row>
    <row r="134" spans="1:4" x14ac:dyDescent="0.35">
      <c r="A134" s="17"/>
      <c r="B134" s="17"/>
      <c r="C134" s="17"/>
      <c r="D134" s="17"/>
    </row>
    <row r="135" spans="1:4" x14ac:dyDescent="0.35">
      <c r="A135" s="17"/>
      <c r="B135" s="17"/>
      <c r="C135" s="17"/>
      <c r="D135" s="17"/>
    </row>
    <row r="136" spans="1:4" x14ac:dyDescent="0.35">
      <c r="A136" s="17"/>
      <c r="B136" s="17"/>
      <c r="C136" s="17"/>
      <c r="D136" s="17"/>
    </row>
    <row r="137" spans="1:4" x14ac:dyDescent="0.35">
      <c r="A137" s="17"/>
      <c r="B137" s="17"/>
      <c r="C137" s="17"/>
      <c r="D137" s="17"/>
    </row>
    <row r="138" spans="1:4" x14ac:dyDescent="0.35">
      <c r="A138" s="17"/>
      <c r="B138" s="17"/>
      <c r="C138" s="17"/>
      <c r="D138" s="17"/>
    </row>
    <row r="139" spans="1:4" x14ac:dyDescent="0.35">
      <c r="A139" s="17"/>
      <c r="B139" s="17"/>
      <c r="C139" s="17"/>
      <c r="D139" s="17"/>
    </row>
    <row r="140" spans="1:4" x14ac:dyDescent="0.35">
      <c r="A140" s="17"/>
      <c r="B140" s="17"/>
      <c r="C140" s="17"/>
      <c r="D140" s="17"/>
    </row>
    <row r="141" spans="1:4" x14ac:dyDescent="0.35">
      <c r="A141" s="17"/>
      <c r="B141" s="17"/>
      <c r="C141" s="17"/>
      <c r="D141" s="17"/>
    </row>
    <row r="142" spans="1:4" x14ac:dyDescent="0.35">
      <c r="A142" s="17"/>
      <c r="B142" s="17"/>
      <c r="C142" s="17"/>
      <c r="D142" s="17"/>
    </row>
    <row r="143" spans="1:4" x14ac:dyDescent="0.35">
      <c r="A143" s="17"/>
      <c r="B143" s="17"/>
      <c r="C143" s="17"/>
      <c r="D143" s="17"/>
    </row>
    <row r="144" spans="1:4" x14ac:dyDescent="0.35">
      <c r="A144" s="17"/>
      <c r="B144" s="17"/>
      <c r="C144" s="17"/>
      <c r="D144" s="17"/>
    </row>
    <row r="145" spans="1:4" x14ac:dyDescent="0.35">
      <c r="A145" s="17"/>
      <c r="B145" s="17"/>
      <c r="C145" s="17"/>
      <c r="D145" s="17"/>
    </row>
    <row r="146" spans="1:4" x14ac:dyDescent="0.35">
      <c r="A146" s="17"/>
      <c r="B146" s="17"/>
      <c r="C146" s="17"/>
      <c r="D146" s="17"/>
    </row>
    <row r="147" spans="1:4" x14ac:dyDescent="0.35">
      <c r="A147" s="17"/>
      <c r="B147" s="17"/>
      <c r="C147" s="17"/>
      <c r="D147" s="17"/>
    </row>
    <row r="148" spans="1:4" x14ac:dyDescent="0.35">
      <c r="A148" s="17"/>
      <c r="B148" s="17"/>
      <c r="C148" s="17"/>
      <c r="D148" s="17"/>
    </row>
    <row r="149" spans="1:4" ht="38.5" x14ac:dyDescent="0.85">
      <c r="A149" s="46"/>
      <c r="B149" s="46"/>
      <c r="C149" s="46"/>
      <c r="D149" s="46"/>
    </row>
    <row r="258" spans="1:4" ht="38.5" x14ac:dyDescent="0.85">
      <c r="A258" s="46"/>
      <c r="B258" s="46"/>
      <c r="C258" s="46"/>
      <c r="D258" s="46"/>
    </row>
  </sheetData>
  <phoneticPr fontId="46"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B92AD-D901-4D04-9E0C-893C9748C01E}">
  <sheetPr>
    <tabColor rgb="FFFF0000"/>
  </sheetPr>
  <dimension ref="A2:BN264"/>
  <sheetViews>
    <sheetView zoomScale="70" zoomScaleNormal="70" workbookViewId="0">
      <selection activeCell="I17" sqref="I17"/>
    </sheetView>
  </sheetViews>
  <sheetFormatPr defaultRowHeight="14.5" x14ac:dyDescent="0.35"/>
  <cols>
    <col min="1" max="2" width="1.54296875" customWidth="1"/>
    <col min="3" max="3" width="2.453125" customWidth="1"/>
    <col min="4" max="4" width="1.54296875" customWidth="1"/>
    <col min="5" max="5" width="65.7265625" bestFit="1" customWidth="1"/>
    <col min="6" max="6" width="2.7265625" customWidth="1"/>
    <col min="7" max="12" width="14.90625" bestFit="1" customWidth="1"/>
    <col min="13" max="15" width="14.81640625" bestFit="1" customWidth="1"/>
    <col min="16" max="21" width="13.90625" bestFit="1" customWidth="1"/>
    <col min="22" max="22" width="14.90625" bestFit="1" customWidth="1"/>
    <col min="23" max="26" width="14.54296875" bestFit="1" customWidth="1"/>
    <col min="27" max="27" width="13.90625" bestFit="1" customWidth="1"/>
    <col min="28" max="66" width="14.54296875" bestFit="1" customWidth="1"/>
    <col min="67" max="67" width="14.453125" bestFit="1" customWidth="1"/>
  </cols>
  <sheetData>
    <row r="2" spans="1:66" s="125" customFormat="1" ht="38.5" x14ac:dyDescent="0.85">
      <c r="A2" s="93" t="s">
        <v>334</v>
      </c>
    </row>
    <row r="3" spans="1:66" ht="22" x14ac:dyDescent="0.35">
      <c r="A3" s="53"/>
      <c r="B3" s="124" t="s">
        <v>320</v>
      </c>
    </row>
    <row r="4" spans="1:66" ht="22" x14ac:dyDescent="0.35">
      <c r="A4" s="53"/>
      <c r="B4" s="53"/>
      <c r="C4" s="136" t="s">
        <v>290</v>
      </c>
    </row>
    <row r="5" spans="1:66" ht="38.5" x14ac:dyDescent="0.85">
      <c r="A5" s="46"/>
      <c r="B5" s="46"/>
      <c r="G5" s="176">
        <f>'Invoer warmte'!$G$7</f>
        <v>2025</v>
      </c>
      <c r="H5" s="176">
        <f>G5+1</f>
        <v>2026</v>
      </c>
      <c r="I5" s="176">
        <f t="shared" ref="I5:BN5" si="0">H5+1</f>
        <v>2027</v>
      </c>
      <c r="J5" s="176">
        <f t="shared" si="0"/>
        <v>2028</v>
      </c>
      <c r="K5" s="176">
        <f t="shared" si="0"/>
        <v>2029</v>
      </c>
      <c r="L5" s="176">
        <f t="shared" si="0"/>
        <v>2030</v>
      </c>
      <c r="M5" s="176">
        <f t="shared" si="0"/>
        <v>2031</v>
      </c>
      <c r="N5" s="176">
        <f t="shared" si="0"/>
        <v>2032</v>
      </c>
      <c r="O5" s="176">
        <f t="shared" si="0"/>
        <v>2033</v>
      </c>
      <c r="P5" s="176">
        <f t="shared" si="0"/>
        <v>2034</v>
      </c>
      <c r="Q5" s="176">
        <f t="shared" si="0"/>
        <v>2035</v>
      </c>
      <c r="R5" s="176">
        <f t="shared" si="0"/>
        <v>2036</v>
      </c>
      <c r="S5" s="176">
        <f t="shared" si="0"/>
        <v>2037</v>
      </c>
      <c r="T5" s="176">
        <f t="shared" si="0"/>
        <v>2038</v>
      </c>
      <c r="U5" s="176">
        <f t="shared" si="0"/>
        <v>2039</v>
      </c>
      <c r="V5" s="176">
        <f t="shared" si="0"/>
        <v>2040</v>
      </c>
      <c r="W5" s="176">
        <f t="shared" si="0"/>
        <v>2041</v>
      </c>
      <c r="X5" s="176">
        <f t="shared" si="0"/>
        <v>2042</v>
      </c>
      <c r="Y5" s="176">
        <f t="shared" si="0"/>
        <v>2043</v>
      </c>
      <c r="Z5" s="176">
        <f t="shared" si="0"/>
        <v>2044</v>
      </c>
      <c r="AA5" s="176">
        <f t="shared" si="0"/>
        <v>2045</v>
      </c>
      <c r="AB5" s="176">
        <f t="shared" si="0"/>
        <v>2046</v>
      </c>
      <c r="AC5" s="176">
        <f t="shared" si="0"/>
        <v>2047</v>
      </c>
      <c r="AD5" s="176">
        <f t="shared" si="0"/>
        <v>2048</v>
      </c>
      <c r="AE5" s="176">
        <f t="shared" si="0"/>
        <v>2049</v>
      </c>
      <c r="AF5" s="176">
        <f t="shared" si="0"/>
        <v>2050</v>
      </c>
      <c r="AG5" s="176">
        <f t="shared" si="0"/>
        <v>2051</v>
      </c>
      <c r="AH5" s="176">
        <f t="shared" si="0"/>
        <v>2052</v>
      </c>
      <c r="AI5" s="176">
        <f t="shared" si="0"/>
        <v>2053</v>
      </c>
      <c r="AJ5" s="176">
        <f t="shared" si="0"/>
        <v>2054</v>
      </c>
      <c r="AK5" s="176">
        <f t="shared" si="0"/>
        <v>2055</v>
      </c>
      <c r="AL5" s="176">
        <f t="shared" si="0"/>
        <v>2056</v>
      </c>
      <c r="AM5" s="176">
        <f t="shared" si="0"/>
        <v>2057</v>
      </c>
      <c r="AN5" s="176">
        <f t="shared" si="0"/>
        <v>2058</v>
      </c>
      <c r="AO5" s="176">
        <f t="shared" si="0"/>
        <v>2059</v>
      </c>
      <c r="AP5" s="176">
        <f t="shared" si="0"/>
        <v>2060</v>
      </c>
      <c r="AQ5" s="176">
        <f t="shared" si="0"/>
        <v>2061</v>
      </c>
      <c r="AR5" s="176">
        <f t="shared" si="0"/>
        <v>2062</v>
      </c>
      <c r="AS5" s="176">
        <f t="shared" si="0"/>
        <v>2063</v>
      </c>
      <c r="AT5" s="176">
        <f t="shared" si="0"/>
        <v>2064</v>
      </c>
      <c r="AU5" s="176">
        <f t="shared" si="0"/>
        <v>2065</v>
      </c>
      <c r="AV5" s="176">
        <f t="shared" si="0"/>
        <v>2066</v>
      </c>
      <c r="AW5" s="176">
        <f t="shared" si="0"/>
        <v>2067</v>
      </c>
      <c r="AX5" s="176">
        <f t="shared" si="0"/>
        <v>2068</v>
      </c>
      <c r="AY5" s="176">
        <f t="shared" si="0"/>
        <v>2069</v>
      </c>
      <c r="AZ5" s="176">
        <f t="shared" si="0"/>
        <v>2070</v>
      </c>
      <c r="BA5" s="176">
        <f t="shared" si="0"/>
        <v>2071</v>
      </c>
      <c r="BB5" s="176">
        <f t="shared" si="0"/>
        <v>2072</v>
      </c>
      <c r="BC5" s="176">
        <f t="shared" si="0"/>
        <v>2073</v>
      </c>
      <c r="BD5" s="176">
        <f t="shared" si="0"/>
        <v>2074</v>
      </c>
      <c r="BE5" s="176">
        <f t="shared" si="0"/>
        <v>2075</v>
      </c>
      <c r="BF5" s="176">
        <f t="shared" si="0"/>
        <v>2076</v>
      </c>
      <c r="BG5" s="176">
        <f t="shared" si="0"/>
        <v>2077</v>
      </c>
      <c r="BH5" s="176">
        <f t="shared" si="0"/>
        <v>2078</v>
      </c>
      <c r="BI5" s="176">
        <f t="shared" si="0"/>
        <v>2079</v>
      </c>
      <c r="BJ5" s="176">
        <f t="shared" si="0"/>
        <v>2080</v>
      </c>
      <c r="BK5" s="176">
        <f t="shared" si="0"/>
        <v>2081</v>
      </c>
      <c r="BL5" s="176">
        <f t="shared" si="0"/>
        <v>2082</v>
      </c>
      <c r="BM5" s="176">
        <f t="shared" si="0"/>
        <v>2083</v>
      </c>
      <c r="BN5" s="176">
        <f t="shared" si="0"/>
        <v>2084</v>
      </c>
    </row>
    <row r="6" spans="1:66" x14ac:dyDescent="0.35">
      <c r="A6" s="1"/>
      <c r="B6" s="1"/>
      <c r="E6" t="str">
        <f>IF(COUNTIF(G6:BN6,"&lt;0")&gt;0,"FOUT: Liquide midellen negatief in sommige jaren","GOED: Liquide middelen positief in alle jaren")</f>
        <v>GOED: Liquide middelen positief in alle jaren</v>
      </c>
      <c r="G6" s="203">
        <f>Financiering!G42</f>
        <v>0</v>
      </c>
      <c r="H6" s="203">
        <f>Financiering!H42</f>
        <v>6533333.3333333284</v>
      </c>
      <c r="I6" s="203">
        <f>Financiering!I42</f>
        <v>7066666.6666666623</v>
      </c>
      <c r="J6" s="203">
        <f>Financiering!J42</f>
        <v>7599999.9999999953</v>
      </c>
      <c r="K6" s="203">
        <f>Financiering!K42</f>
        <v>8133333.3333333284</v>
      </c>
      <c r="L6" s="203">
        <f>Financiering!L42</f>
        <v>8666666.6666666623</v>
      </c>
      <c r="M6" s="203">
        <f>Financiering!M42</f>
        <v>9200029.9999999963</v>
      </c>
      <c r="N6" s="203">
        <f>Financiering!N42</f>
        <v>9733363.3333333302</v>
      </c>
      <c r="O6" s="203">
        <f>Financiering!O42</f>
        <v>10266696.666666664</v>
      </c>
      <c r="P6" s="203">
        <f>Financiering!P42</f>
        <v>10800029.999999998</v>
      </c>
      <c r="Q6" s="203">
        <f>Financiering!Q42</f>
        <v>11332508.333333332</v>
      </c>
      <c r="R6" s="203">
        <f>Financiering!R42</f>
        <v>11865886.666666666</v>
      </c>
      <c r="S6" s="203">
        <f>Financiering!S42</f>
        <v>12399265</v>
      </c>
      <c r="T6" s="203">
        <f>Financiering!T42</f>
        <v>12932643.333333334</v>
      </c>
      <c r="U6" s="203">
        <f>Financiering!U42</f>
        <v>13466021.666666668</v>
      </c>
      <c r="V6" s="203">
        <f>Financiering!V42</f>
        <v>13232733.333333336</v>
      </c>
      <c r="W6" s="203">
        <f>Financiering!W42</f>
        <v>8261111.6666666698</v>
      </c>
      <c r="X6" s="203">
        <f>Financiering!X42</f>
        <v>9189490.0000000037</v>
      </c>
      <c r="Y6" s="203">
        <f>Financiering!Y42</f>
        <v>10117868.333333338</v>
      </c>
      <c r="Z6" s="203">
        <f>Financiering!Z42</f>
        <v>11046246.666666672</v>
      </c>
      <c r="AA6" s="203">
        <f>Financiering!AA42</f>
        <v>11974625.000000006</v>
      </c>
      <c r="AB6" s="203">
        <f>Financiering!AB42</f>
        <v>11503003.33333334</v>
      </c>
      <c r="AC6" s="203">
        <f>Financiering!AC42</f>
        <v>11031381.666666673</v>
      </c>
      <c r="AD6" s="203">
        <f>Financiering!AD42</f>
        <v>10559760.000000007</v>
      </c>
      <c r="AE6" s="203">
        <f>Financiering!AE42</f>
        <v>10088138.333333341</v>
      </c>
      <c r="AF6" s="203">
        <f>Financiering!AF42</f>
        <v>9616516.6666666754</v>
      </c>
      <c r="AG6" s="203">
        <f>Financiering!AG42</f>
        <v>9144895.0000000093</v>
      </c>
      <c r="AH6" s="203">
        <f>Financiering!AH42</f>
        <v>8673273.3333333433</v>
      </c>
      <c r="AI6" s="203">
        <f>Financiering!AI42</f>
        <v>8201651.6666666763</v>
      </c>
      <c r="AJ6" s="203">
        <f>Financiering!AJ42</f>
        <v>7730030.0000000093</v>
      </c>
      <c r="AK6" s="203">
        <f>Financiering!AK42</f>
        <v>8025030.0000000093</v>
      </c>
      <c r="AL6" s="203">
        <f>Financiering!AL42</f>
        <v>8320030.0000000093</v>
      </c>
      <c r="AM6" s="203">
        <f>Financiering!AM42</f>
        <v>8615030.0000000093</v>
      </c>
      <c r="AN6" s="203">
        <f>Financiering!AN42</f>
        <v>8910030.0000000093</v>
      </c>
      <c r="AO6" s="203">
        <f>Financiering!AO42</f>
        <v>9205030.0000000093</v>
      </c>
      <c r="AP6" s="203">
        <f>Financiering!AP42</f>
        <v>9500030.0000000093</v>
      </c>
      <c r="AQ6" s="203">
        <f>Financiering!AQ42</f>
        <v>9500030.0000000093</v>
      </c>
      <c r="AR6" s="203">
        <f>Financiering!AR42</f>
        <v>9500030.0000000093</v>
      </c>
      <c r="AS6" s="203">
        <f>Financiering!AS42</f>
        <v>9500030.0000000093</v>
      </c>
      <c r="AT6" s="203">
        <f>Financiering!AT42</f>
        <v>9500030.0000000093</v>
      </c>
      <c r="AU6" s="203">
        <f>Financiering!AU42</f>
        <v>9500030.0000000093</v>
      </c>
      <c r="AV6" s="203">
        <f>Financiering!AV42</f>
        <v>9500030.0000000093</v>
      </c>
      <c r="AW6" s="203">
        <f>Financiering!AW42</f>
        <v>9500030.0000000093</v>
      </c>
      <c r="AX6" s="203">
        <f>Financiering!AX42</f>
        <v>9500030.0000000093</v>
      </c>
      <c r="AY6" s="203">
        <f>Financiering!AY42</f>
        <v>9500030.0000000093</v>
      </c>
      <c r="AZ6" s="203">
        <f>Financiering!AZ42</f>
        <v>9500030.0000000093</v>
      </c>
      <c r="BA6" s="203">
        <f>Financiering!BA42</f>
        <v>9500030.0000000093</v>
      </c>
      <c r="BB6" s="203">
        <f>Financiering!BB42</f>
        <v>9500030.0000000093</v>
      </c>
      <c r="BC6" s="203">
        <f>Financiering!BC42</f>
        <v>9500030.0000000093</v>
      </c>
      <c r="BD6" s="203">
        <f>Financiering!BD42</f>
        <v>9500030.0000000093</v>
      </c>
      <c r="BE6" s="203">
        <f>Financiering!BE42</f>
        <v>9500030.0000000093</v>
      </c>
      <c r="BF6" s="203">
        <f>Financiering!BF42</f>
        <v>9500030.0000000093</v>
      </c>
      <c r="BG6" s="203">
        <f>Financiering!BG42</f>
        <v>9500030.0000000093</v>
      </c>
      <c r="BH6" s="203">
        <f>Financiering!BH42</f>
        <v>9500030.0000000093</v>
      </c>
      <c r="BI6" s="203">
        <f>Financiering!BI42</f>
        <v>9500030.0000000093</v>
      </c>
      <c r="BJ6" s="203">
        <f>Financiering!BJ42</f>
        <v>9500030.0000000093</v>
      </c>
      <c r="BK6" s="203">
        <f>Financiering!BK42</f>
        <v>9500030.0000000093</v>
      </c>
      <c r="BL6" s="203">
        <f>Financiering!BL42</f>
        <v>9500030.0000000093</v>
      </c>
      <c r="BM6" s="203">
        <f>Financiering!BM42</f>
        <v>9500030.0000000093</v>
      </c>
      <c r="BN6" s="203">
        <f>Financiering!BN42</f>
        <v>9500030.0000000093</v>
      </c>
    </row>
    <row r="7" spans="1:66" x14ac:dyDescent="0.35">
      <c r="A7" s="1"/>
      <c r="B7" s="1"/>
    </row>
    <row r="8" spans="1:66" x14ac:dyDescent="0.35">
      <c r="A8" s="1"/>
      <c r="B8" s="1"/>
      <c r="C8" s="136" t="s">
        <v>291</v>
      </c>
    </row>
    <row r="9" spans="1:66" x14ac:dyDescent="0.35">
      <c r="A9" s="1"/>
      <c r="B9" s="1"/>
      <c r="G9" s="176">
        <f>'Invoer warmte'!$G$7</f>
        <v>2025</v>
      </c>
      <c r="H9" s="176">
        <f>G9+1</f>
        <v>2026</v>
      </c>
      <c r="I9" s="176">
        <f t="shared" ref="I9" si="1">H9+1</f>
        <v>2027</v>
      </c>
      <c r="J9" s="176">
        <f t="shared" ref="J9" si="2">I9+1</f>
        <v>2028</v>
      </c>
      <c r="K9" s="176">
        <f t="shared" ref="K9" si="3">J9+1</f>
        <v>2029</v>
      </c>
      <c r="L9" s="176">
        <f t="shared" ref="L9" si="4">K9+1</f>
        <v>2030</v>
      </c>
      <c r="M9" s="176">
        <f t="shared" ref="M9" si="5">L9+1</f>
        <v>2031</v>
      </c>
      <c r="N9" s="176">
        <f t="shared" ref="N9" si="6">M9+1</f>
        <v>2032</v>
      </c>
      <c r="O9" s="176">
        <f t="shared" ref="O9" si="7">N9+1</f>
        <v>2033</v>
      </c>
      <c r="P9" s="176">
        <f t="shared" ref="P9" si="8">O9+1</f>
        <v>2034</v>
      </c>
      <c r="Q9" s="176">
        <f t="shared" ref="Q9" si="9">P9+1</f>
        <v>2035</v>
      </c>
      <c r="R9" s="176">
        <f t="shared" ref="R9" si="10">Q9+1</f>
        <v>2036</v>
      </c>
      <c r="S9" s="176">
        <f t="shared" ref="S9" si="11">R9+1</f>
        <v>2037</v>
      </c>
      <c r="T9" s="176">
        <f t="shared" ref="T9" si="12">S9+1</f>
        <v>2038</v>
      </c>
      <c r="U9" s="176">
        <f t="shared" ref="U9" si="13">T9+1</f>
        <v>2039</v>
      </c>
      <c r="V9" s="176">
        <f t="shared" ref="V9" si="14">U9+1</f>
        <v>2040</v>
      </c>
      <c r="W9" s="176">
        <f t="shared" ref="W9" si="15">V9+1</f>
        <v>2041</v>
      </c>
      <c r="X9" s="176">
        <f t="shared" ref="X9" si="16">W9+1</f>
        <v>2042</v>
      </c>
      <c r="Y9" s="176">
        <f t="shared" ref="Y9" si="17">X9+1</f>
        <v>2043</v>
      </c>
      <c r="Z9" s="176">
        <f t="shared" ref="Z9" si="18">Y9+1</f>
        <v>2044</v>
      </c>
      <c r="AA9" s="176">
        <f t="shared" ref="AA9" si="19">Z9+1</f>
        <v>2045</v>
      </c>
      <c r="AB9" s="176">
        <f t="shared" ref="AB9" si="20">AA9+1</f>
        <v>2046</v>
      </c>
      <c r="AC9" s="176">
        <f t="shared" ref="AC9" si="21">AB9+1</f>
        <v>2047</v>
      </c>
      <c r="AD9" s="176">
        <f t="shared" ref="AD9" si="22">AC9+1</f>
        <v>2048</v>
      </c>
      <c r="AE9" s="176">
        <f t="shared" ref="AE9" si="23">AD9+1</f>
        <v>2049</v>
      </c>
      <c r="AF9" s="176">
        <f t="shared" ref="AF9" si="24">AE9+1</f>
        <v>2050</v>
      </c>
      <c r="AG9" s="176">
        <f t="shared" ref="AG9" si="25">AF9+1</f>
        <v>2051</v>
      </c>
      <c r="AH9" s="176">
        <f t="shared" ref="AH9" si="26">AG9+1</f>
        <v>2052</v>
      </c>
      <c r="AI9" s="176">
        <f t="shared" ref="AI9" si="27">AH9+1</f>
        <v>2053</v>
      </c>
      <c r="AJ9" s="176">
        <f t="shared" ref="AJ9" si="28">AI9+1</f>
        <v>2054</v>
      </c>
      <c r="AK9" s="176">
        <f t="shared" ref="AK9" si="29">AJ9+1</f>
        <v>2055</v>
      </c>
      <c r="AL9" s="176">
        <f t="shared" ref="AL9" si="30">AK9+1</f>
        <v>2056</v>
      </c>
      <c r="AM9" s="176">
        <f t="shared" ref="AM9" si="31">AL9+1</f>
        <v>2057</v>
      </c>
      <c r="AN9" s="176">
        <f t="shared" ref="AN9" si="32">AM9+1</f>
        <v>2058</v>
      </c>
      <c r="AO9" s="176">
        <f t="shared" ref="AO9" si="33">AN9+1</f>
        <v>2059</v>
      </c>
      <c r="AP9" s="176">
        <f t="shared" ref="AP9" si="34">AO9+1</f>
        <v>2060</v>
      </c>
      <c r="AQ9" s="176">
        <f t="shared" ref="AQ9" si="35">AP9+1</f>
        <v>2061</v>
      </c>
      <c r="AR9" s="176">
        <f t="shared" ref="AR9" si="36">AQ9+1</f>
        <v>2062</v>
      </c>
      <c r="AS9" s="176">
        <f t="shared" ref="AS9" si="37">AR9+1</f>
        <v>2063</v>
      </c>
      <c r="AT9" s="176">
        <f t="shared" ref="AT9" si="38">AS9+1</f>
        <v>2064</v>
      </c>
      <c r="AU9" s="176">
        <f t="shared" ref="AU9" si="39">AT9+1</f>
        <v>2065</v>
      </c>
      <c r="AV9" s="176">
        <f t="shared" ref="AV9" si="40">AU9+1</f>
        <v>2066</v>
      </c>
      <c r="AW9" s="176">
        <f t="shared" ref="AW9" si="41">AV9+1</f>
        <v>2067</v>
      </c>
      <c r="AX9" s="176">
        <f t="shared" ref="AX9" si="42">AW9+1</f>
        <v>2068</v>
      </c>
      <c r="AY9" s="176">
        <f t="shared" ref="AY9" si="43">AX9+1</f>
        <v>2069</v>
      </c>
      <c r="AZ9" s="176">
        <f t="shared" ref="AZ9" si="44">AY9+1</f>
        <v>2070</v>
      </c>
      <c r="BA9" s="176">
        <f t="shared" ref="BA9" si="45">AZ9+1</f>
        <v>2071</v>
      </c>
      <c r="BB9" s="176">
        <f t="shared" ref="BB9" si="46">BA9+1</f>
        <v>2072</v>
      </c>
      <c r="BC9" s="176">
        <f t="shared" ref="BC9" si="47">BB9+1</f>
        <v>2073</v>
      </c>
      <c r="BD9" s="176">
        <f t="shared" ref="BD9" si="48">BC9+1</f>
        <v>2074</v>
      </c>
      <c r="BE9" s="176">
        <f t="shared" ref="BE9" si="49">BD9+1</f>
        <v>2075</v>
      </c>
      <c r="BF9" s="176">
        <f t="shared" ref="BF9" si="50">BE9+1</f>
        <v>2076</v>
      </c>
      <c r="BG9" s="176">
        <f t="shared" ref="BG9" si="51">BF9+1</f>
        <v>2077</v>
      </c>
      <c r="BH9" s="176">
        <f t="shared" ref="BH9" si="52">BG9+1</f>
        <v>2078</v>
      </c>
      <c r="BI9" s="176">
        <f t="shared" ref="BI9" si="53">BH9+1</f>
        <v>2079</v>
      </c>
      <c r="BJ9" s="176">
        <f t="shared" ref="BJ9" si="54">BI9+1</f>
        <v>2080</v>
      </c>
      <c r="BK9" s="176">
        <f t="shared" ref="BK9" si="55">BJ9+1</f>
        <v>2081</v>
      </c>
      <c r="BL9" s="176">
        <f t="shared" ref="BL9" si="56">BK9+1</f>
        <v>2082</v>
      </c>
      <c r="BM9" s="176">
        <f t="shared" ref="BM9" si="57">BL9+1</f>
        <v>2083</v>
      </c>
      <c r="BN9" s="176">
        <f t="shared" ref="BN9" si="58">BM9+1</f>
        <v>2084</v>
      </c>
    </row>
    <row r="10" spans="1:66" x14ac:dyDescent="0.35">
      <c r="A10" s="1"/>
      <c r="B10" s="1"/>
      <c r="E10" t="str">
        <f>IF(COUNTIF(G10:BN10,"&lt;0")&gt;0,"FOUT: Eigen vermogen negatief in sommige jaren","GOED: Eigen vermogen positief in alle jaren")</f>
        <v>GOED: Eigen vermogen positief in alle jaren</v>
      </c>
      <c r="G10" s="203">
        <f>Financiering!G52</f>
        <v>14000000</v>
      </c>
      <c r="H10" s="203">
        <f>Financiering!H52</f>
        <v>17690666.666666657</v>
      </c>
      <c r="I10" s="203">
        <f>Financiering!I52</f>
        <v>18120944.447459478</v>
      </c>
      <c r="J10" s="203">
        <f>Financiering!J52</f>
        <v>18521582.09212596</v>
      </c>
      <c r="K10" s="203">
        <f>Financiering!K52</f>
        <v>18922986.880598731</v>
      </c>
      <c r="L10" s="203">
        <f>Financiering!L52</f>
        <v>19324285.192911975</v>
      </c>
      <c r="M10" s="203">
        <f>Financiering!M52</f>
        <v>19663528.512713578</v>
      </c>
      <c r="N10" s="203">
        <f>Financiering!N52</f>
        <v>19818380.360337958</v>
      </c>
      <c r="O10" s="203">
        <f>Financiering!O52</f>
        <v>19916217.49177919</v>
      </c>
      <c r="P10" s="203">
        <f>Financiering!P52</f>
        <v>20016322.16897022</v>
      </c>
      <c r="Q10" s="203">
        <f>Financiering!Q52</f>
        <v>20114283.786300316</v>
      </c>
      <c r="R10" s="203">
        <f>Financiering!R52</f>
        <v>20733363.333333332</v>
      </c>
      <c r="S10" s="203">
        <f>Financiering!S52</f>
        <v>20800030</v>
      </c>
      <c r="T10" s="203">
        <f>Financiering!T52</f>
        <v>20866696.666666664</v>
      </c>
      <c r="U10" s="203">
        <f>Financiering!U52</f>
        <v>20933363.333333332</v>
      </c>
      <c r="V10" s="203">
        <f>Financiering!V52</f>
        <v>26133363.333333336</v>
      </c>
      <c r="W10" s="203">
        <f>Financiering!W52</f>
        <v>19466696.666666664</v>
      </c>
      <c r="X10" s="203">
        <f>Financiering!X52</f>
        <v>18700030</v>
      </c>
      <c r="Y10" s="203">
        <f>Financiering!Y52</f>
        <v>17933363.333333336</v>
      </c>
      <c r="Z10" s="203">
        <f>Financiering!Z52</f>
        <v>17166696.666666668</v>
      </c>
      <c r="AA10" s="203">
        <f>Financiering!AA52</f>
        <v>16400030.000000004</v>
      </c>
      <c r="AB10" s="203">
        <f>Financiering!AB52</f>
        <v>15633363.33333334</v>
      </c>
      <c r="AC10" s="203">
        <f>Financiering!AC52</f>
        <v>14866696.666666673</v>
      </c>
      <c r="AD10" s="203">
        <f>Financiering!AD52</f>
        <v>14100030.000000004</v>
      </c>
      <c r="AE10" s="203">
        <f>Financiering!AE52</f>
        <v>13333363.33333334</v>
      </c>
      <c r="AF10" s="203">
        <f>Financiering!AF52</f>
        <v>12566696.666666673</v>
      </c>
      <c r="AG10" s="203">
        <f>Financiering!AG52</f>
        <v>11800030.000000007</v>
      </c>
      <c r="AH10" s="203">
        <f>Financiering!AH52</f>
        <v>11033363.333333341</v>
      </c>
      <c r="AI10" s="203">
        <f>Financiering!AI52</f>
        <v>10266696.666666675</v>
      </c>
      <c r="AJ10" s="203">
        <f>Financiering!AJ52</f>
        <v>9500030.0000000075</v>
      </c>
      <c r="AK10" s="203">
        <f>Financiering!AK52</f>
        <v>9500030.0000000075</v>
      </c>
      <c r="AL10" s="203">
        <f>Financiering!AL52</f>
        <v>9500030.0000000075</v>
      </c>
      <c r="AM10" s="203">
        <f>Financiering!AM52</f>
        <v>9500030.0000000075</v>
      </c>
      <c r="AN10" s="203">
        <f>Financiering!AN52</f>
        <v>9500030.0000000075</v>
      </c>
      <c r="AO10" s="203">
        <f>Financiering!AO52</f>
        <v>9500030.0000000075</v>
      </c>
      <c r="AP10" s="203">
        <f>Financiering!AP52</f>
        <v>9500030.0000000075</v>
      </c>
      <c r="AQ10" s="203">
        <f>Financiering!AQ52</f>
        <v>9500030.0000000075</v>
      </c>
      <c r="AR10" s="203">
        <f>Financiering!AR52</f>
        <v>9500030.0000000075</v>
      </c>
      <c r="AS10" s="203">
        <f>Financiering!AS52</f>
        <v>9500030.0000000075</v>
      </c>
      <c r="AT10" s="203">
        <f>Financiering!AT52</f>
        <v>9500030.0000000075</v>
      </c>
      <c r="AU10" s="203">
        <f>Financiering!AU52</f>
        <v>9500030.0000000075</v>
      </c>
      <c r="AV10" s="203">
        <f>Financiering!AV52</f>
        <v>9500030.0000000075</v>
      </c>
      <c r="AW10" s="203">
        <f>Financiering!AW52</f>
        <v>9500030.0000000075</v>
      </c>
      <c r="AX10" s="203">
        <f>Financiering!AX52</f>
        <v>9500030.0000000075</v>
      </c>
      <c r="AY10" s="203">
        <f>Financiering!AY52</f>
        <v>9500030.0000000075</v>
      </c>
      <c r="AZ10" s="203">
        <f>Financiering!AZ52</f>
        <v>9500030.0000000075</v>
      </c>
      <c r="BA10" s="203">
        <f>Financiering!BA52</f>
        <v>9500030.0000000075</v>
      </c>
      <c r="BB10" s="203">
        <f>Financiering!BB52</f>
        <v>9500030.0000000075</v>
      </c>
      <c r="BC10" s="203">
        <f>Financiering!BC52</f>
        <v>9500030.0000000075</v>
      </c>
      <c r="BD10" s="203">
        <f>Financiering!BD52</f>
        <v>9500030.0000000075</v>
      </c>
      <c r="BE10" s="203">
        <f>Financiering!BE52</f>
        <v>9500030.0000000075</v>
      </c>
      <c r="BF10" s="203">
        <f>Financiering!BF52</f>
        <v>9500030.0000000075</v>
      </c>
      <c r="BG10" s="203">
        <f>Financiering!BG52</f>
        <v>9500030.0000000075</v>
      </c>
      <c r="BH10" s="203">
        <f>Financiering!BH52</f>
        <v>9500030.0000000075</v>
      </c>
      <c r="BI10" s="203">
        <f>Financiering!BI52</f>
        <v>9500030.0000000075</v>
      </c>
      <c r="BJ10" s="203">
        <f>Financiering!BJ52</f>
        <v>9500030.0000000075</v>
      </c>
      <c r="BK10" s="203">
        <f>Financiering!BK52</f>
        <v>9500030.0000000075</v>
      </c>
      <c r="BL10" s="203">
        <f>Financiering!BL52</f>
        <v>9500030.0000000075</v>
      </c>
      <c r="BM10" s="203">
        <f>Financiering!BM52</f>
        <v>9500030.0000000075</v>
      </c>
      <c r="BN10" s="203">
        <f>Financiering!BN52</f>
        <v>9500030.0000000075</v>
      </c>
    </row>
    <row r="11" spans="1:66" x14ac:dyDescent="0.35">
      <c r="A11" s="1"/>
      <c r="B11" s="1"/>
    </row>
    <row r="12" spans="1:66" x14ac:dyDescent="0.35">
      <c r="A12" s="1"/>
      <c r="B12" s="1"/>
      <c r="C12" s="136" t="s">
        <v>292</v>
      </c>
    </row>
    <row r="13" spans="1:66" x14ac:dyDescent="0.35">
      <c r="A13" s="1"/>
      <c r="B13" s="1"/>
      <c r="G13" s="176">
        <f>'Invoer warmte'!$G$7</f>
        <v>2025</v>
      </c>
      <c r="H13" s="176">
        <f>G13+1</f>
        <v>2026</v>
      </c>
      <c r="I13" s="176">
        <f t="shared" ref="I13" si="59">H13+1</f>
        <v>2027</v>
      </c>
      <c r="J13" s="176">
        <f t="shared" ref="J13" si="60">I13+1</f>
        <v>2028</v>
      </c>
      <c r="K13" s="176">
        <f t="shared" ref="K13" si="61">J13+1</f>
        <v>2029</v>
      </c>
      <c r="L13" s="176">
        <f t="shared" ref="L13" si="62">K13+1</f>
        <v>2030</v>
      </c>
      <c r="M13" s="176">
        <f t="shared" ref="M13" si="63">L13+1</f>
        <v>2031</v>
      </c>
      <c r="N13" s="176">
        <f t="shared" ref="N13" si="64">M13+1</f>
        <v>2032</v>
      </c>
      <c r="O13" s="176">
        <f t="shared" ref="O13" si="65">N13+1</f>
        <v>2033</v>
      </c>
      <c r="P13" s="176">
        <f t="shared" ref="P13" si="66">O13+1</f>
        <v>2034</v>
      </c>
      <c r="Q13" s="176">
        <f t="shared" ref="Q13" si="67">P13+1</f>
        <v>2035</v>
      </c>
      <c r="R13" s="176">
        <f t="shared" ref="R13" si="68">Q13+1</f>
        <v>2036</v>
      </c>
      <c r="S13" s="176">
        <f t="shared" ref="S13" si="69">R13+1</f>
        <v>2037</v>
      </c>
      <c r="T13" s="176">
        <f t="shared" ref="T13" si="70">S13+1</f>
        <v>2038</v>
      </c>
      <c r="U13" s="176">
        <f t="shared" ref="U13" si="71">T13+1</f>
        <v>2039</v>
      </c>
      <c r="V13" s="176">
        <f t="shared" ref="V13" si="72">U13+1</f>
        <v>2040</v>
      </c>
      <c r="W13" s="176">
        <f t="shared" ref="W13" si="73">V13+1</f>
        <v>2041</v>
      </c>
      <c r="X13" s="176">
        <f t="shared" ref="X13" si="74">W13+1</f>
        <v>2042</v>
      </c>
      <c r="Y13" s="176">
        <f t="shared" ref="Y13" si="75">X13+1</f>
        <v>2043</v>
      </c>
      <c r="Z13" s="176">
        <f t="shared" ref="Z13" si="76">Y13+1</f>
        <v>2044</v>
      </c>
      <c r="AA13" s="176">
        <f t="shared" ref="AA13" si="77">Z13+1</f>
        <v>2045</v>
      </c>
      <c r="AB13" s="176">
        <f t="shared" ref="AB13" si="78">AA13+1</f>
        <v>2046</v>
      </c>
      <c r="AC13" s="176">
        <f t="shared" ref="AC13" si="79">AB13+1</f>
        <v>2047</v>
      </c>
      <c r="AD13" s="176">
        <f t="shared" ref="AD13" si="80">AC13+1</f>
        <v>2048</v>
      </c>
      <c r="AE13" s="176">
        <f t="shared" ref="AE13" si="81">AD13+1</f>
        <v>2049</v>
      </c>
      <c r="AF13" s="176">
        <f t="shared" ref="AF13" si="82">AE13+1</f>
        <v>2050</v>
      </c>
      <c r="AG13" s="176">
        <f t="shared" ref="AG13" si="83">AF13+1</f>
        <v>2051</v>
      </c>
      <c r="AH13" s="176">
        <f t="shared" ref="AH13" si="84">AG13+1</f>
        <v>2052</v>
      </c>
      <c r="AI13" s="176">
        <f t="shared" ref="AI13" si="85">AH13+1</f>
        <v>2053</v>
      </c>
      <c r="AJ13" s="176">
        <f t="shared" ref="AJ13" si="86">AI13+1</f>
        <v>2054</v>
      </c>
      <c r="AK13" s="176">
        <f t="shared" ref="AK13" si="87">AJ13+1</f>
        <v>2055</v>
      </c>
      <c r="AL13" s="176">
        <f t="shared" ref="AL13" si="88">AK13+1</f>
        <v>2056</v>
      </c>
      <c r="AM13" s="176">
        <f t="shared" ref="AM13" si="89">AL13+1</f>
        <v>2057</v>
      </c>
      <c r="AN13" s="176">
        <f t="shared" ref="AN13" si="90">AM13+1</f>
        <v>2058</v>
      </c>
      <c r="AO13" s="176">
        <f t="shared" ref="AO13" si="91">AN13+1</f>
        <v>2059</v>
      </c>
      <c r="AP13" s="176">
        <f t="shared" ref="AP13" si="92">AO13+1</f>
        <v>2060</v>
      </c>
      <c r="AQ13" s="176">
        <f t="shared" ref="AQ13" si="93">AP13+1</f>
        <v>2061</v>
      </c>
      <c r="AR13" s="176">
        <f t="shared" ref="AR13" si="94">AQ13+1</f>
        <v>2062</v>
      </c>
      <c r="AS13" s="176">
        <f t="shared" ref="AS13" si="95">AR13+1</f>
        <v>2063</v>
      </c>
      <c r="AT13" s="176">
        <f t="shared" ref="AT13" si="96">AS13+1</f>
        <v>2064</v>
      </c>
      <c r="AU13" s="176">
        <f t="shared" ref="AU13" si="97">AT13+1</f>
        <v>2065</v>
      </c>
      <c r="AV13" s="176">
        <f t="shared" ref="AV13" si="98">AU13+1</f>
        <v>2066</v>
      </c>
      <c r="AW13" s="176">
        <f t="shared" ref="AW13" si="99">AV13+1</f>
        <v>2067</v>
      </c>
      <c r="AX13" s="176">
        <f t="shared" ref="AX13" si="100">AW13+1</f>
        <v>2068</v>
      </c>
      <c r="AY13" s="176">
        <f t="shared" ref="AY13" si="101">AX13+1</f>
        <v>2069</v>
      </c>
      <c r="AZ13" s="176">
        <f t="shared" ref="AZ13" si="102">AY13+1</f>
        <v>2070</v>
      </c>
      <c r="BA13" s="176">
        <f t="shared" ref="BA13" si="103">AZ13+1</f>
        <v>2071</v>
      </c>
      <c r="BB13" s="176">
        <f t="shared" ref="BB13" si="104">BA13+1</f>
        <v>2072</v>
      </c>
      <c r="BC13" s="176">
        <f t="shared" ref="BC13" si="105">BB13+1</f>
        <v>2073</v>
      </c>
      <c r="BD13" s="176">
        <f t="shared" ref="BD13" si="106">BC13+1</f>
        <v>2074</v>
      </c>
      <c r="BE13" s="176">
        <f t="shared" ref="BE13" si="107">BD13+1</f>
        <v>2075</v>
      </c>
      <c r="BF13" s="176">
        <f t="shared" ref="BF13" si="108">BE13+1</f>
        <v>2076</v>
      </c>
      <c r="BG13" s="176">
        <f t="shared" ref="BG13" si="109">BF13+1</f>
        <v>2077</v>
      </c>
      <c r="BH13" s="176">
        <f t="shared" ref="BH13" si="110">BG13+1</f>
        <v>2078</v>
      </c>
      <c r="BI13" s="176">
        <f t="shared" ref="BI13" si="111">BH13+1</f>
        <v>2079</v>
      </c>
      <c r="BJ13" s="176">
        <f t="shared" ref="BJ13" si="112">BI13+1</f>
        <v>2080</v>
      </c>
      <c r="BK13" s="176">
        <f t="shared" ref="BK13" si="113">BJ13+1</f>
        <v>2081</v>
      </c>
      <c r="BL13" s="176">
        <f t="shared" ref="BL13" si="114">BK13+1</f>
        <v>2082</v>
      </c>
      <c r="BM13" s="176">
        <f t="shared" ref="BM13" si="115">BL13+1</f>
        <v>2083</v>
      </c>
      <c r="BN13" s="176">
        <f t="shared" ref="BN13" si="116">BM13+1</f>
        <v>2084</v>
      </c>
    </row>
    <row r="14" spans="1:66" x14ac:dyDescent="0.35">
      <c r="A14" s="1"/>
      <c r="B14" s="1"/>
      <c r="E14" t="str">
        <f>IF(COUNTIF(G14:BN14,"&lt;&gt;0")&gt;0,"FOUT: Financiering komt niet overeen met investeringen in sommige jaren","GOED: Financiering komt overeen met investeringen in alle jaren")</f>
        <v>FOUT: Financiering komt niet overeen met investeringen in sommige jaren</v>
      </c>
      <c r="G14" s="203">
        <f>Financiering!G106</f>
        <v>6000000</v>
      </c>
      <c r="H14" s="203">
        <f>Financiering!H106</f>
        <v>0</v>
      </c>
      <c r="I14" s="203">
        <f>Financiering!I106</f>
        <v>0</v>
      </c>
      <c r="J14" s="203">
        <f>Financiering!J106</f>
        <v>0</v>
      </c>
      <c r="K14" s="203">
        <f>Financiering!K106</f>
        <v>0</v>
      </c>
      <c r="L14" s="203">
        <f>Financiering!L106</f>
        <v>30</v>
      </c>
      <c r="M14" s="203">
        <f>Financiering!M106</f>
        <v>0</v>
      </c>
      <c r="N14" s="203">
        <f>Financiering!N106</f>
        <v>0</v>
      </c>
      <c r="O14" s="203">
        <f>Financiering!O106</f>
        <v>0</v>
      </c>
      <c r="P14" s="203">
        <f>Financiering!P106</f>
        <v>-900</v>
      </c>
      <c r="Q14" s="203">
        <f>Financiering!Q106</f>
        <v>0</v>
      </c>
      <c r="R14" s="203">
        <f>Financiering!R106</f>
        <v>0</v>
      </c>
      <c r="S14" s="203">
        <f>Financiering!S106</f>
        <v>0</v>
      </c>
      <c r="T14" s="203">
        <f>Financiering!T106</f>
        <v>0</v>
      </c>
      <c r="U14" s="203">
        <f>Financiering!U106</f>
        <v>0</v>
      </c>
      <c r="V14" s="203">
        <f>Financiering!V106</f>
        <v>-5900000</v>
      </c>
      <c r="W14" s="203">
        <f>Financiering!W106</f>
        <v>0</v>
      </c>
      <c r="X14" s="203">
        <f>Financiering!X106</f>
        <v>0</v>
      </c>
      <c r="Y14" s="203">
        <f>Financiering!Y106</f>
        <v>0</v>
      </c>
      <c r="Z14" s="203">
        <f>Financiering!Z106</f>
        <v>0</v>
      </c>
      <c r="AA14" s="203">
        <f>Financiering!AA106</f>
        <v>0</v>
      </c>
      <c r="AB14" s="203">
        <f>Financiering!AB106</f>
        <v>0</v>
      </c>
      <c r="AC14" s="203">
        <f>Financiering!AC106</f>
        <v>0</v>
      </c>
      <c r="AD14" s="203">
        <f>Financiering!AD106</f>
        <v>0</v>
      </c>
      <c r="AE14" s="203">
        <f>Financiering!AE106</f>
        <v>0</v>
      </c>
      <c r="AF14" s="203">
        <f>Financiering!AF106</f>
        <v>0</v>
      </c>
      <c r="AG14" s="203">
        <f>Financiering!AG106</f>
        <v>0</v>
      </c>
      <c r="AH14" s="203">
        <f>Financiering!AH106</f>
        <v>0</v>
      </c>
      <c r="AI14" s="203">
        <f>Financiering!AI106</f>
        <v>0</v>
      </c>
      <c r="AJ14" s="203">
        <f>Financiering!AJ106</f>
        <v>0</v>
      </c>
      <c r="AK14" s="203">
        <f>Financiering!AK106</f>
        <v>0</v>
      </c>
      <c r="AL14" s="203">
        <f>Financiering!AL106</f>
        <v>0</v>
      </c>
      <c r="AM14" s="203">
        <f>Financiering!AM106</f>
        <v>0</v>
      </c>
      <c r="AN14" s="203">
        <f>Financiering!AN106</f>
        <v>0</v>
      </c>
      <c r="AO14" s="203">
        <f>Financiering!AO106</f>
        <v>0</v>
      </c>
      <c r="AP14" s="203">
        <f>Financiering!AP106</f>
        <v>0</v>
      </c>
      <c r="AQ14" s="203">
        <f>Financiering!AQ106</f>
        <v>0</v>
      </c>
      <c r="AR14" s="203">
        <f>Financiering!AR106</f>
        <v>0</v>
      </c>
      <c r="AS14" s="203">
        <f>Financiering!AS106</f>
        <v>0</v>
      </c>
      <c r="AT14" s="203">
        <f>Financiering!AT106</f>
        <v>0</v>
      </c>
      <c r="AU14" s="203">
        <f>Financiering!AU106</f>
        <v>0</v>
      </c>
      <c r="AV14" s="203">
        <f>Financiering!AV106</f>
        <v>0</v>
      </c>
      <c r="AW14" s="203">
        <f>Financiering!AW106</f>
        <v>0</v>
      </c>
      <c r="AX14" s="203">
        <f>Financiering!AX106</f>
        <v>0</v>
      </c>
      <c r="AY14" s="203">
        <f>Financiering!AY106</f>
        <v>0</v>
      </c>
      <c r="AZ14" s="203">
        <f>Financiering!AZ106</f>
        <v>0</v>
      </c>
      <c r="BA14" s="203">
        <f>Financiering!BA106</f>
        <v>0</v>
      </c>
      <c r="BB14" s="203">
        <f>Financiering!BB106</f>
        <v>0</v>
      </c>
      <c r="BC14" s="203">
        <f>Financiering!BC106</f>
        <v>0</v>
      </c>
      <c r="BD14" s="203">
        <f>Financiering!BD106</f>
        <v>0</v>
      </c>
      <c r="BE14" s="203">
        <f>Financiering!BE106</f>
        <v>0</v>
      </c>
      <c r="BF14" s="203">
        <f>Financiering!BF106</f>
        <v>0</v>
      </c>
      <c r="BG14" s="203">
        <f>Financiering!BG106</f>
        <v>0</v>
      </c>
      <c r="BH14" s="203">
        <f>Financiering!BH106</f>
        <v>0</v>
      </c>
      <c r="BI14" s="203">
        <f>Financiering!BI106</f>
        <v>0</v>
      </c>
      <c r="BJ14" s="203">
        <f>Financiering!BJ106</f>
        <v>0</v>
      </c>
      <c r="BK14" s="203">
        <f>Financiering!BK106</f>
        <v>0</v>
      </c>
      <c r="BL14" s="203">
        <f>Financiering!BL106</f>
        <v>0</v>
      </c>
      <c r="BM14" s="203">
        <f>Financiering!BM106</f>
        <v>0</v>
      </c>
      <c r="BN14" s="203">
        <f>Financiering!BN106</f>
        <v>0</v>
      </c>
    </row>
    <row r="15" spans="1:66" x14ac:dyDescent="0.35">
      <c r="A15" s="1"/>
      <c r="B15" s="1"/>
    </row>
    <row r="16" spans="1:66" x14ac:dyDescent="0.35">
      <c r="A16" s="1"/>
      <c r="B16" s="1"/>
    </row>
    <row r="17" spans="1:4" x14ac:dyDescent="0.35">
      <c r="A17" s="1"/>
      <c r="B17" s="1"/>
    </row>
    <row r="19" spans="1:4" x14ac:dyDescent="0.35">
      <c r="D19" s="14"/>
    </row>
    <row r="21" spans="1:4" ht="22" x14ac:dyDescent="0.35">
      <c r="A21" s="53"/>
      <c r="B21" s="53"/>
    </row>
    <row r="22" spans="1:4" x14ac:dyDescent="0.35">
      <c r="C22" s="17"/>
      <c r="D22" s="17"/>
    </row>
    <row r="23" spans="1:4" x14ac:dyDescent="0.35">
      <c r="C23" s="17"/>
      <c r="D23" s="17"/>
    </row>
    <row r="24" spans="1:4" ht="22" x14ac:dyDescent="0.35">
      <c r="A24" s="53"/>
      <c r="B24" s="53"/>
      <c r="C24" s="17"/>
      <c r="D24" s="17"/>
    </row>
    <row r="25" spans="1:4" ht="22" x14ac:dyDescent="0.35">
      <c r="A25" s="53"/>
      <c r="B25" s="53"/>
      <c r="C25" s="17"/>
      <c r="D25" s="17"/>
    </row>
    <row r="26" spans="1:4" ht="22" x14ac:dyDescent="0.35">
      <c r="A26" s="53"/>
      <c r="B26" s="53"/>
      <c r="C26" s="17"/>
    </row>
    <row r="27" spans="1:4" ht="22" x14ac:dyDescent="0.35">
      <c r="A27" s="53"/>
      <c r="B27" s="53"/>
      <c r="C27" s="17"/>
    </row>
    <row r="28" spans="1:4" ht="22" x14ac:dyDescent="0.35">
      <c r="A28" s="53"/>
      <c r="B28" s="53"/>
      <c r="C28" s="17"/>
    </row>
    <row r="29" spans="1:4" ht="22" x14ac:dyDescent="0.35">
      <c r="A29" s="53"/>
      <c r="B29" s="53"/>
      <c r="C29" s="17"/>
    </row>
    <row r="30" spans="1:4" ht="22" x14ac:dyDescent="0.35">
      <c r="A30" s="53"/>
      <c r="B30" s="53"/>
      <c r="C30" s="17"/>
    </row>
    <row r="31" spans="1:4" ht="22" x14ac:dyDescent="0.35">
      <c r="A31" s="53"/>
      <c r="B31" s="53"/>
      <c r="C31" s="17"/>
      <c r="D31" s="17"/>
    </row>
    <row r="32" spans="1:4" ht="22" x14ac:dyDescent="0.35">
      <c r="A32" s="53"/>
      <c r="B32" s="53"/>
      <c r="C32" s="17"/>
      <c r="D32" s="17"/>
    </row>
    <row r="33" spans="1:4" ht="22" x14ac:dyDescent="0.35">
      <c r="A33" s="53"/>
      <c r="B33" s="53"/>
      <c r="C33" s="17"/>
      <c r="D33" s="17"/>
    </row>
    <row r="34" spans="1:4" ht="22" x14ac:dyDescent="0.35">
      <c r="A34" s="53"/>
      <c r="B34" s="53"/>
      <c r="C34" s="17"/>
      <c r="D34" s="17"/>
    </row>
    <row r="35" spans="1:4" ht="22" x14ac:dyDescent="0.35">
      <c r="A35" s="53"/>
      <c r="B35" s="53"/>
      <c r="C35" s="17"/>
      <c r="D35" s="17"/>
    </row>
    <row r="36" spans="1:4" ht="22" x14ac:dyDescent="0.35">
      <c r="A36" s="53"/>
      <c r="B36" s="53"/>
      <c r="C36" s="17"/>
      <c r="D36" s="17"/>
    </row>
    <row r="38" spans="1:4" ht="22" x14ac:dyDescent="0.35">
      <c r="A38" s="53"/>
      <c r="B38" s="53"/>
      <c r="C38" s="53"/>
      <c r="D38" s="53"/>
    </row>
    <row r="39" spans="1:4" ht="38.5" x14ac:dyDescent="0.85">
      <c r="A39" s="46"/>
      <c r="B39" s="46"/>
      <c r="C39" s="46"/>
      <c r="D39" s="46"/>
    </row>
    <row r="40" spans="1:4" ht="38.5" x14ac:dyDescent="0.85">
      <c r="A40" s="46"/>
      <c r="B40" s="46"/>
      <c r="C40" s="46"/>
      <c r="D40" s="46"/>
    </row>
    <row r="41" spans="1:4" x14ac:dyDescent="0.35">
      <c r="A41" s="1"/>
      <c r="B41" s="1"/>
      <c r="C41" s="1"/>
      <c r="D41" s="1"/>
    </row>
    <row r="42" spans="1:4" x14ac:dyDescent="0.35">
      <c r="A42" s="1"/>
      <c r="B42" s="1"/>
      <c r="C42" s="1"/>
      <c r="D42" s="1"/>
    </row>
    <row r="55" spans="1:4" ht="22" x14ac:dyDescent="0.35">
      <c r="A55" s="53"/>
      <c r="B55" s="53"/>
      <c r="C55" s="53"/>
      <c r="D55" s="53"/>
    </row>
    <row r="56" spans="1:4" ht="22" x14ac:dyDescent="0.35">
      <c r="A56" s="53"/>
      <c r="B56" s="53"/>
      <c r="C56" s="53"/>
      <c r="D56" s="53"/>
    </row>
    <row r="57" spans="1:4" ht="22" x14ac:dyDescent="0.35">
      <c r="A57" s="53"/>
      <c r="B57" s="53"/>
      <c r="C57" s="53"/>
      <c r="D57" s="53"/>
    </row>
    <row r="58" spans="1:4" ht="22" x14ac:dyDescent="0.35">
      <c r="A58" s="53"/>
      <c r="B58" s="53"/>
      <c r="C58" s="53"/>
      <c r="D58" s="53"/>
    </row>
    <row r="59" spans="1:4" ht="22" x14ac:dyDescent="0.35">
      <c r="A59" s="53"/>
      <c r="B59" s="53"/>
      <c r="C59" s="53"/>
      <c r="D59" s="53"/>
    </row>
    <row r="60" spans="1:4" ht="22" x14ac:dyDescent="0.35">
      <c r="A60" s="53"/>
      <c r="B60" s="53"/>
      <c r="C60" s="53"/>
      <c r="D60" s="53"/>
    </row>
    <row r="61" spans="1:4" ht="22" x14ac:dyDescent="0.35">
      <c r="A61" s="53"/>
      <c r="B61" s="53"/>
      <c r="C61" s="53"/>
      <c r="D61" s="53"/>
    </row>
    <row r="62" spans="1:4" ht="22" x14ac:dyDescent="0.35">
      <c r="A62" s="53"/>
      <c r="B62" s="53"/>
      <c r="C62" s="53"/>
      <c r="D62" s="53"/>
    </row>
    <row r="63" spans="1:4" ht="22" x14ac:dyDescent="0.35">
      <c r="A63" s="53"/>
      <c r="B63" s="53"/>
      <c r="C63" s="53"/>
      <c r="D63" s="53"/>
    </row>
    <row r="64" spans="1:4" ht="22" x14ac:dyDescent="0.35">
      <c r="A64" s="53"/>
      <c r="B64" s="53"/>
      <c r="C64" s="53"/>
      <c r="D64" s="53"/>
    </row>
    <row r="65" spans="1:4" ht="22" x14ac:dyDescent="0.35">
      <c r="A65" s="53"/>
      <c r="B65" s="53"/>
      <c r="C65" s="53"/>
      <c r="D65" s="53"/>
    </row>
    <row r="70" spans="1:4" ht="22" x14ac:dyDescent="0.35">
      <c r="A70" s="53"/>
      <c r="B70" s="53"/>
      <c r="C70" s="53"/>
      <c r="D70" s="53"/>
    </row>
    <row r="71" spans="1:4" ht="22" x14ac:dyDescent="0.35">
      <c r="A71" s="53"/>
      <c r="B71" s="53"/>
      <c r="C71" s="53"/>
      <c r="D71" s="53"/>
    </row>
    <row r="72" spans="1:4" ht="22" x14ac:dyDescent="0.35">
      <c r="A72" s="53"/>
      <c r="B72" s="53"/>
      <c r="C72" s="53"/>
      <c r="D72" s="53"/>
    </row>
    <row r="73" spans="1:4" ht="22" x14ac:dyDescent="0.35">
      <c r="A73" s="53"/>
      <c r="B73" s="53"/>
      <c r="C73" s="53"/>
      <c r="D73" s="53"/>
    </row>
    <row r="74" spans="1:4" ht="22" x14ac:dyDescent="0.35">
      <c r="A74" s="53"/>
      <c r="B74" s="53"/>
      <c r="C74" s="53"/>
      <c r="D74" s="53"/>
    </row>
    <row r="75" spans="1:4" ht="22" x14ac:dyDescent="0.35">
      <c r="A75" s="53"/>
      <c r="B75" s="53"/>
      <c r="C75" s="53"/>
      <c r="D75" s="53"/>
    </row>
    <row r="76" spans="1:4" ht="22" x14ac:dyDescent="0.35">
      <c r="A76" s="53"/>
      <c r="B76" s="53"/>
      <c r="C76" s="53"/>
      <c r="D76" s="53"/>
    </row>
    <row r="77" spans="1:4" ht="22" x14ac:dyDescent="0.35">
      <c r="A77" s="53"/>
      <c r="B77" s="53"/>
      <c r="C77" s="53"/>
      <c r="D77" s="53"/>
    </row>
    <row r="78" spans="1:4" ht="22" x14ac:dyDescent="0.35">
      <c r="A78" s="53"/>
      <c r="B78" s="53"/>
      <c r="C78" s="53"/>
      <c r="D78" s="53"/>
    </row>
    <row r="79" spans="1:4" ht="22" x14ac:dyDescent="0.35">
      <c r="A79" s="53"/>
      <c r="B79" s="53"/>
      <c r="C79" s="53"/>
      <c r="D79" s="53"/>
    </row>
    <row r="81" spans="1:4" ht="22" x14ac:dyDescent="0.35">
      <c r="A81" s="65"/>
      <c r="B81" s="65"/>
      <c r="C81" s="65"/>
      <c r="D81" s="65"/>
    </row>
    <row r="82" spans="1:4" ht="22" x14ac:dyDescent="0.35">
      <c r="A82" s="65"/>
      <c r="B82" s="65"/>
      <c r="C82" s="65"/>
      <c r="D82" s="65"/>
    </row>
    <row r="83" spans="1:4" ht="22" x14ac:dyDescent="0.35">
      <c r="A83" s="53"/>
      <c r="B83" s="53"/>
      <c r="C83" s="17"/>
      <c r="D83" s="17"/>
    </row>
    <row r="84" spans="1:4" ht="22" x14ac:dyDescent="0.35">
      <c r="A84" s="53"/>
      <c r="B84" s="53"/>
      <c r="C84" s="17"/>
      <c r="D84" s="17"/>
    </row>
    <row r="85" spans="1:4" ht="22" x14ac:dyDescent="0.35">
      <c r="A85" s="53"/>
      <c r="B85" s="53"/>
      <c r="C85" s="17"/>
      <c r="D85" s="17"/>
    </row>
    <row r="86" spans="1:4" ht="22" x14ac:dyDescent="0.35">
      <c r="A86" s="53"/>
      <c r="B86" s="53"/>
      <c r="C86" s="17"/>
      <c r="D86" s="17"/>
    </row>
    <row r="87" spans="1:4" ht="22" x14ac:dyDescent="0.35">
      <c r="A87" s="53"/>
      <c r="B87" s="53"/>
      <c r="C87" s="17"/>
      <c r="D87" s="17"/>
    </row>
    <row r="88" spans="1:4" ht="22" x14ac:dyDescent="0.35">
      <c r="A88" s="53"/>
      <c r="B88" s="53"/>
      <c r="C88" s="17"/>
      <c r="D88" s="17"/>
    </row>
    <row r="89" spans="1:4" ht="22" x14ac:dyDescent="0.35">
      <c r="A89" s="53"/>
      <c r="B89" s="53"/>
      <c r="C89" s="17"/>
      <c r="D89" s="17"/>
    </row>
    <row r="90" spans="1:4" ht="22" x14ac:dyDescent="0.35">
      <c r="A90" s="53"/>
      <c r="B90" s="53"/>
      <c r="C90" s="17"/>
      <c r="D90" s="17"/>
    </row>
    <row r="91" spans="1:4" ht="22" x14ac:dyDescent="0.35">
      <c r="A91" s="53"/>
      <c r="B91" s="53"/>
      <c r="C91" s="17"/>
      <c r="D91" s="17"/>
    </row>
    <row r="92" spans="1:4" ht="22" x14ac:dyDescent="0.35">
      <c r="A92" s="53"/>
      <c r="B92" s="53"/>
      <c r="C92" s="17"/>
      <c r="D92" s="17"/>
    </row>
    <row r="93" spans="1:4" ht="22" x14ac:dyDescent="0.35">
      <c r="A93" s="53"/>
      <c r="B93" s="53"/>
      <c r="C93" s="17"/>
      <c r="D93" s="17"/>
    </row>
    <row r="94" spans="1:4" ht="22" x14ac:dyDescent="0.35">
      <c r="A94" s="53"/>
      <c r="B94" s="53"/>
      <c r="C94" s="17"/>
      <c r="D94" s="17"/>
    </row>
    <row r="95" spans="1:4" ht="22" x14ac:dyDescent="0.35">
      <c r="A95" s="53"/>
      <c r="B95" s="53"/>
      <c r="C95" s="17"/>
      <c r="D95" s="17"/>
    </row>
    <row r="96" spans="1:4" ht="22" x14ac:dyDescent="0.35">
      <c r="A96" s="53"/>
      <c r="B96" s="53"/>
      <c r="C96" s="17"/>
      <c r="D96" s="17"/>
    </row>
    <row r="97" spans="1:4" ht="22" x14ac:dyDescent="0.35">
      <c r="A97" s="53"/>
      <c r="B97" s="53"/>
      <c r="C97" s="17"/>
      <c r="D97" s="17"/>
    </row>
    <row r="98" spans="1:4" ht="22" x14ac:dyDescent="0.35">
      <c r="A98" s="53"/>
      <c r="B98" s="53"/>
      <c r="C98" s="17"/>
      <c r="D98" s="17"/>
    </row>
    <row r="99" spans="1:4" ht="22" x14ac:dyDescent="0.35">
      <c r="A99" s="53"/>
      <c r="B99" s="53"/>
      <c r="C99" s="17"/>
      <c r="D99" s="17"/>
    </row>
    <row r="100" spans="1:4" ht="22" x14ac:dyDescent="0.35">
      <c r="A100" s="53"/>
      <c r="B100" s="53"/>
      <c r="C100" s="53"/>
      <c r="D100" s="53"/>
    </row>
    <row r="101" spans="1:4" ht="22" x14ac:dyDescent="0.35">
      <c r="A101" s="53"/>
      <c r="B101" s="53"/>
      <c r="C101" s="53"/>
      <c r="D101" s="53"/>
    </row>
    <row r="102" spans="1:4" ht="22" x14ac:dyDescent="0.35">
      <c r="A102" s="53"/>
      <c r="B102" s="53"/>
      <c r="C102" s="53"/>
      <c r="D102" s="53"/>
    </row>
    <row r="103" spans="1:4" ht="22" x14ac:dyDescent="0.35">
      <c r="A103" s="53"/>
      <c r="B103" s="53"/>
      <c r="C103" s="53"/>
      <c r="D103" s="53"/>
    </row>
    <row r="104" spans="1:4" ht="22" x14ac:dyDescent="0.35">
      <c r="A104" s="53"/>
      <c r="B104" s="53"/>
      <c r="C104" s="53"/>
      <c r="D104" s="53"/>
    </row>
    <row r="105" spans="1:4" ht="22" x14ac:dyDescent="0.35">
      <c r="A105" s="53"/>
      <c r="B105" s="53"/>
      <c r="C105" s="53"/>
      <c r="D105" s="53"/>
    </row>
    <row r="106" spans="1:4" ht="22" x14ac:dyDescent="0.35">
      <c r="A106" s="53"/>
      <c r="B106" s="53"/>
      <c r="C106" s="53"/>
      <c r="D106" s="53"/>
    </row>
    <row r="107" spans="1:4" ht="22" x14ac:dyDescent="0.35">
      <c r="A107" s="53"/>
      <c r="B107" s="53"/>
      <c r="C107" s="53"/>
      <c r="D107" s="53"/>
    </row>
    <row r="108" spans="1:4" ht="22" x14ac:dyDescent="0.35">
      <c r="A108" s="53"/>
      <c r="B108" s="53"/>
      <c r="C108" s="53"/>
      <c r="D108" s="53"/>
    </row>
    <row r="109" spans="1:4" ht="22" x14ac:dyDescent="0.35">
      <c r="A109" s="53"/>
      <c r="B109" s="53"/>
      <c r="C109" s="53"/>
      <c r="D109" s="53"/>
    </row>
    <row r="110" spans="1:4" ht="22" x14ac:dyDescent="0.35">
      <c r="A110" s="53"/>
      <c r="B110" s="53"/>
      <c r="C110" s="53"/>
      <c r="D110" s="53"/>
    </row>
    <row r="111" spans="1:4" ht="22" x14ac:dyDescent="0.35">
      <c r="A111" s="53"/>
      <c r="B111" s="53"/>
      <c r="C111" s="53"/>
      <c r="D111" s="53"/>
    </row>
    <row r="112" spans="1:4" ht="22" x14ac:dyDescent="0.35">
      <c r="A112" s="53"/>
      <c r="B112" s="53"/>
      <c r="C112" s="53"/>
      <c r="D112" s="53"/>
    </row>
    <row r="113" spans="1:4" ht="22" x14ac:dyDescent="0.35">
      <c r="A113" s="53"/>
      <c r="B113" s="53"/>
      <c r="C113" s="53"/>
      <c r="D113" s="53"/>
    </row>
    <row r="114" spans="1:4" ht="22" x14ac:dyDescent="0.35">
      <c r="A114" s="53"/>
      <c r="B114" s="53"/>
      <c r="C114" s="53"/>
      <c r="D114" s="53"/>
    </row>
    <row r="115" spans="1:4" ht="22" x14ac:dyDescent="0.35">
      <c r="A115" s="53"/>
      <c r="B115" s="53"/>
      <c r="C115" s="53"/>
      <c r="D115" s="53"/>
    </row>
    <row r="116" spans="1:4" ht="22" x14ac:dyDescent="0.35">
      <c r="A116" s="53"/>
      <c r="B116" s="53"/>
      <c r="C116" s="53"/>
      <c r="D116" s="53"/>
    </row>
    <row r="117" spans="1:4" ht="22" x14ac:dyDescent="0.35">
      <c r="A117" s="53"/>
      <c r="B117" s="53"/>
      <c r="C117" s="53"/>
      <c r="D117" s="53"/>
    </row>
    <row r="118" spans="1:4" ht="22" x14ac:dyDescent="0.35">
      <c r="A118" s="53"/>
      <c r="B118" s="53"/>
      <c r="C118" s="53"/>
      <c r="D118" s="53"/>
    </row>
    <row r="119" spans="1:4" ht="22" x14ac:dyDescent="0.35">
      <c r="A119" s="53"/>
      <c r="B119" s="53"/>
      <c r="C119" s="53"/>
      <c r="D119" s="53"/>
    </row>
    <row r="120" spans="1:4" ht="22" x14ac:dyDescent="0.35">
      <c r="A120" s="53"/>
      <c r="B120" s="53"/>
      <c r="C120" s="53"/>
      <c r="D120" s="53"/>
    </row>
    <row r="121" spans="1:4" ht="22" x14ac:dyDescent="0.35">
      <c r="A121" s="53"/>
      <c r="B121" s="53"/>
      <c r="C121" s="53"/>
      <c r="D121" s="53"/>
    </row>
    <row r="122" spans="1:4" ht="22" x14ac:dyDescent="0.35">
      <c r="A122" s="53"/>
      <c r="B122" s="53"/>
      <c r="C122" s="53"/>
      <c r="D122" s="53"/>
    </row>
    <row r="123" spans="1:4" ht="22" x14ac:dyDescent="0.35">
      <c r="A123" s="53"/>
      <c r="B123" s="53"/>
      <c r="C123" s="53"/>
      <c r="D123" s="53"/>
    </row>
    <row r="124" spans="1:4" ht="22" x14ac:dyDescent="0.35">
      <c r="A124" s="53"/>
      <c r="B124" s="53"/>
      <c r="C124" s="53"/>
      <c r="D124" s="53"/>
    </row>
    <row r="125" spans="1:4" ht="22" x14ac:dyDescent="0.35">
      <c r="A125" s="53"/>
      <c r="B125" s="53"/>
      <c r="C125" s="53"/>
      <c r="D125" s="53"/>
    </row>
    <row r="126" spans="1:4" ht="22" x14ac:dyDescent="0.35">
      <c r="A126" s="53"/>
      <c r="B126" s="53"/>
      <c r="C126" s="53"/>
      <c r="D126" s="53"/>
    </row>
    <row r="127" spans="1:4" ht="22" x14ac:dyDescent="0.35">
      <c r="A127" s="53"/>
      <c r="B127" s="53"/>
      <c r="C127" s="53"/>
      <c r="D127" s="53"/>
    </row>
    <row r="128" spans="1:4" ht="22" x14ac:dyDescent="0.35">
      <c r="A128" s="53"/>
      <c r="B128" s="53"/>
      <c r="C128" s="53"/>
      <c r="D128" s="53"/>
    </row>
    <row r="129" spans="1:4" ht="22" x14ac:dyDescent="0.35">
      <c r="A129" s="53"/>
      <c r="B129" s="53"/>
      <c r="C129" s="53"/>
      <c r="D129" s="53"/>
    </row>
    <row r="130" spans="1:4" ht="22" x14ac:dyDescent="0.35">
      <c r="A130" s="53"/>
      <c r="B130" s="53"/>
      <c r="C130" s="53"/>
      <c r="D130" s="53"/>
    </row>
    <row r="131" spans="1:4" ht="22" x14ac:dyDescent="0.35">
      <c r="A131" s="53"/>
      <c r="B131" s="53"/>
      <c r="C131" s="53"/>
      <c r="D131" s="53"/>
    </row>
    <row r="132" spans="1:4" ht="22" x14ac:dyDescent="0.35">
      <c r="A132" s="53"/>
      <c r="B132" s="53"/>
      <c r="C132" s="53"/>
      <c r="D132" s="53"/>
    </row>
    <row r="133" spans="1:4" x14ac:dyDescent="0.35">
      <c r="A133" s="17"/>
      <c r="B133" s="17"/>
      <c r="C133" s="17"/>
      <c r="D133" s="17"/>
    </row>
    <row r="134" spans="1:4" x14ac:dyDescent="0.35">
      <c r="A134" s="17"/>
      <c r="B134" s="17"/>
      <c r="C134" s="17"/>
      <c r="D134" s="17"/>
    </row>
    <row r="135" spans="1:4" x14ac:dyDescent="0.35">
      <c r="A135" s="17"/>
      <c r="B135" s="17"/>
      <c r="C135" s="17"/>
      <c r="D135" s="17"/>
    </row>
    <row r="136" spans="1:4" x14ac:dyDescent="0.35">
      <c r="A136" s="17"/>
      <c r="B136" s="17"/>
      <c r="C136" s="17"/>
      <c r="D136" s="17"/>
    </row>
    <row r="137" spans="1:4" x14ac:dyDescent="0.35">
      <c r="A137" s="17"/>
      <c r="B137" s="17"/>
      <c r="C137" s="17"/>
      <c r="D137" s="17"/>
    </row>
    <row r="138" spans="1:4" x14ac:dyDescent="0.35">
      <c r="A138" s="17"/>
      <c r="B138" s="17"/>
      <c r="C138" s="17"/>
      <c r="D138" s="17"/>
    </row>
    <row r="139" spans="1:4" x14ac:dyDescent="0.35">
      <c r="A139" s="17"/>
      <c r="B139" s="17"/>
      <c r="C139" s="17"/>
      <c r="D139" s="17"/>
    </row>
    <row r="140" spans="1:4" x14ac:dyDescent="0.35">
      <c r="A140" s="17"/>
      <c r="B140" s="17"/>
      <c r="C140" s="17"/>
      <c r="D140" s="17"/>
    </row>
    <row r="141" spans="1:4" x14ac:dyDescent="0.35">
      <c r="A141" s="17"/>
      <c r="B141" s="17"/>
      <c r="C141" s="17"/>
      <c r="D141" s="17"/>
    </row>
    <row r="142" spans="1:4" x14ac:dyDescent="0.35">
      <c r="A142" s="17"/>
      <c r="B142" s="17"/>
      <c r="C142" s="17"/>
      <c r="D142" s="17"/>
    </row>
    <row r="143" spans="1:4" x14ac:dyDescent="0.35">
      <c r="A143" s="17"/>
      <c r="B143" s="17"/>
      <c r="C143" s="17"/>
      <c r="D143" s="17"/>
    </row>
    <row r="144" spans="1:4" x14ac:dyDescent="0.35">
      <c r="A144" s="17"/>
      <c r="B144" s="17"/>
      <c r="C144" s="17"/>
      <c r="D144" s="17"/>
    </row>
    <row r="145" spans="1:4" x14ac:dyDescent="0.35">
      <c r="A145" s="17"/>
      <c r="B145" s="17"/>
      <c r="C145" s="17"/>
      <c r="D145" s="17"/>
    </row>
    <row r="146" spans="1:4" x14ac:dyDescent="0.35">
      <c r="A146" s="17"/>
      <c r="B146" s="17"/>
      <c r="C146" s="17"/>
      <c r="D146" s="17"/>
    </row>
    <row r="147" spans="1:4" x14ac:dyDescent="0.35">
      <c r="A147" s="17"/>
      <c r="B147" s="17"/>
      <c r="C147" s="17"/>
      <c r="D147" s="17"/>
    </row>
    <row r="148" spans="1:4" x14ac:dyDescent="0.35">
      <c r="A148" s="17"/>
      <c r="B148" s="17"/>
      <c r="C148" s="17"/>
      <c r="D148" s="17"/>
    </row>
    <row r="149" spans="1:4" x14ac:dyDescent="0.35">
      <c r="A149" s="17"/>
      <c r="B149" s="17"/>
      <c r="C149" s="17"/>
      <c r="D149" s="17"/>
    </row>
    <row r="150" spans="1:4" x14ac:dyDescent="0.35">
      <c r="A150" s="17"/>
      <c r="B150" s="17"/>
      <c r="C150" s="17"/>
      <c r="D150" s="17"/>
    </row>
    <row r="151" spans="1:4" x14ac:dyDescent="0.35">
      <c r="A151" s="17"/>
      <c r="B151" s="17"/>
      <c r="C151" s="17"/>
      <c r="D151" s="17"/>
    </row>
    <row r="152" spans="1:4" x14ac:dyDescent="0.35">
      <c r="A152" s="17"/>
      <c r="B152" s="17"/>
      <c r="C152" s="17"/>
      <c r="D152" s="17"/>
    </row>
    <row r="153" spans="1:4" x14ac:dyDescent="0.35">
      <c r="A153" s="17"/>
      <c r="B153" s="17"/>
      <c r="C153" s="17"/>
      <c r="D153" s="17"/>
    </row>
    <row r="154" spans="1:4" x14ac:dyDescent="0.35">
      <c r="A154" s="17"/>
      <c r="B154" s="17"/>
      <c r="C154" s="17"/>
      <c r="D154" s="17"/>
    </row>
    <row r="155" spans="1:4" ht="38.5" x14ac:dyDescent="0.85">
      <c r="A155" s="46"/>
      <c r="B155" s="46"/>
      <c r="C155" s="46"/>
      <c r="D155" s="46"/>
    </row>
    <row r="264" spans="1:4" ht="38.5" x14ac:dyDescent="0.85">
      <c r="A264" s="46"/>
      <c r="B264" s="46"/>
      <c r="C264" s="46"/>
      <c r="D264" s="46"/>
    </row>
  </sheetData>
  <conditionalFormatting sqref="G6:BN6">
    <cfRule type="cellIs" dxfId="9" priority="10" operator="lessThan">
      <formula>0</formula>
    </cfRule>
  </conditionalFormatting>
  <conditionalFormatting sqref="G14:BN14">
    <cfRule type="cellIs" dxfId="8" priority="8" operator="lessThan">
      <formula>0</formula>
    </cfRule>
    <cfRule type="cellIs" dxfId="7" priority="9" operator="greaterThan">
      <formula>0</formula>
    </cfRule>
  </conditionalFormatting>
  <conditionalFormatting sqref="G10:BN10">
    <cfRule type="cellIs" dxfId="6" priority="7" operator="lessThan">
      <formula>0</formula>
    </cfRule>
  </conditionalFormatting>
  <conditionalFormatting sqref="E6:F6">
    <cfRule type="cellIs" dxfId="5" priority="5" operator="equal">
      <formula>"GOED: Liquide middelen positief in alle jaren"</formula>
    </cfRule>
    <cfRule type="cellIs" dxfId="4" priority="6" operator="equal">
      <formula>"FOUT: Liquide midellen negatief in sommige jaren"</formula>
    </cfRule>
  </conditionalFormatting>
  <conditionalFormatting sqref="E10:F10">
    <cfRule type="cellIs" dxfId="3" priority="3" operator="equal">
      <formula>"GOED: Eigen vermogen positief in alle jaren"</formula>
    </cfRule>
    <cfRule type="cellIs" dxfId="2" priority="4" operator="equal">
      <formula>"FOUT: Eigen vermogen negatief in sommige jaren"</formula>
    </cfRule>
  </conditionalFormatting>
  <conditionalFormatting sqref="E14:F14">
    <cfRule type="cellIs" dxfId="1" priority="1" operator="equal">
      <formula>"GOED: Financiering komt overeen met investeringen in alle jaren"</formula>
    </cfRule>
    <cfRule type="cellIs" dxfId="0" priority="2" operator="equal">
      <formula>"FOUT: Financiering komt niet overeen met investeringen in sommige jaren"</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NOC_ClusterName xmlns="2f6a910d-138e-42c1-8e8a-320c1b7cf3f7">KIP22 Kostengebaseerde warmte-modellerin</TNOC_ClusterName>
    <TNOC_ClusterId xmlns="2f6a910d-138e-42c1-8e8a-320c1b7cf3f7">060.52121</TNOC_ClusterId>
    <bac4ab11065f4f6c809c820c57e320e5 xmlns="170cdf73-e66a-47c4-b285-7fb3501346b7">
      <Terms xmlns="http://schemas.microsoft.com/office/infopath/2007/PartnerControls"/>
    </bac4ab11065f4f6c809c820c57e320e5>
    <TaxCatchAll xmlns="170cdf73-e66a-47c4-b285-7fb3501346b7">
      <Value>5</Value>
      <Value>1</Value>
    </TaxCatchAll>
    <n2a7a23bcc2241cb9261f9a914c7c1bb xmlns="170cdf73-e66a-47c4-b285-7fb3501346b7">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lca20d149a844688b6abf34073d5c21d xmlns="170cdf73-e66a-47c4-b285-7fb3501346b7">
      <Terms xmlns="http://schemas.microsoft.com/office/infopath/2007/PartnerControls"/>
    </lca20d149a844688b6abf34073d5c21d>
    <h15fbb78f4cb41d290e72f301ea2865f xmlns="170cdf73-e66a-47c4-b285-7fb3501346b7">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_dlc_DocId xmlns="170cdf73-e66a-47c4-b285-7fb3501346b7">RXAWM3V33YPE-751484607-43</_dlc_DocId>
    <_dlc_DocIdUrl xmlns="170cdf73-e66a-47c4-b285-7fb3501346b7">
      <Url>https://365tno.sharepoint.com/teams/P060.55277/_layouts/15/DocIdRedir.aspx?ID=RXAWM3V33YPE-751484607-43</Url>
      <Description>RXAWM3V33YPE-751484607-43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DE1A45BC413346409E38DC6CA51A5F16" ma:contentTypeVersion="5" ma:contentTypeDescription=" " ma:contentTypeScope="" ma:versionID="8f88746d0ccbdf504d52f4b2ebbc3ca8">
  <xsd:schema xmlns:xsd="http://www.w3.org/2001/XMLSchema" xmlns:xs="http://www.w3.org/2001/XMLSchema" xmlns:p="http://schemas.microsoft.com/office/2006/metadata/properties" xmlns:ns2="170cdf73-e66a-47c4-b285-7fb3501346b7" xmlns:ns3="2f6a910d-138e-42c1-8e8a-320c1b7cf3f7" xmlns:ns5="326b943f-a862-49c4-a94e-ceac1356aebb" targetNamespace="http://schemas.microsoft.com/office/2006/metadata/properties" ma:root="true" ma:fieldsID="b3192e0942dea0db96fdf68c1f9406b0" ns2:_="" ns3:_="" ns5:_="">
    <xsd:import namespace="170cdf73-e66a-47c4-b285-7fb3501346b7"/>
    <xsd:import namespace="2f6a910d-138e-42c1-8e8a-320c1b7cf3f7"/>
    <xsd:import namespace="326b943f-a862-49c4-a94e-ceac1356aeb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bac4ab11065f4f6c809c820c57e320e5" minOccurs="0"/>
                <xsd:element ref="ns2:SharedWithUsers" minOccurs="0"/>
                <xsd:element ref="ns2:SharedWithDetails"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cdf73-e66a-47c4-b285-7fb3501346b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0745d0e8-9572-4772-898c-b2125e4714b7}" ma:internalName="TaxCatchAll" ma:showField="CatchAllData" ma:web="170cdf73-e66a-47c4-b285-7fb3501346b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0745d0e8-9572-4772-898c-b2125e4714b7}" ma:internalName="TaxCatchAllLabel" ma:readOnly="true" ma:showField="CatchAllDataLabel" ma:web="170cdf73-e66a-47c4-b285-7fb3501346b7">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bac4ab11065f4f6c809c820c57e320e5" ma:index="22"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internalName="TNOC_ClusterName">
      <xsd:simpleType>
        <xsd:restriction base="dms:Text">
          <xsd:maxLength value="255"/>
        </xsd:restriction>
      </xsd:simpleType>
    </xsd:element>
    <xsd:element name="TNOC_ClusterId" ma:index="12" nillable="true" ma:displayName="Cluster ID"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6b943f-a862-49c4-a94e-ceac1356aeb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24CE92-F917-4317-9ACC-4942C8F85CC3}">
  <ds:schemaRefs>
    <ds:schemaRef ds:uri="http://schemas.microsoft.com/sharepoint/v3/contenttype/forms"/>
  </ds:schemaRefs>
</ds:datastoreItem>
</file>

<file path=customXml/itemProps2.xml><?xml version="1.0" encoding="utf-8"?>
<ds:datastoreItem xmlns:ds="http://schemas.openxmlformats.org/officeDocument/2006/customXml" ds:itemID="{FE55B708-661A-4D81-825B-AA64D443A428}">
  <ds:schemaRefs>
    <ds:schemaRef ds:uri="http://schemas.microsoft.com/sharepoint/events"/>
  </ds:schemaRefs>
</ds:datastoreItem>
</file>

<file path=customXml/itemProps3.xml><?xml version="1.0" encoding="utf-8"?>
<ds:datastoreItem xmlns:ds="http://schemas.openxmlformats.org/officeDocument/2006/customXml" ds:itemID="{44289804-D427-44C4-A658-807BF4E3F670}">
  <ds:schemaRefs>
    <ds:schemaRef ds:uri="http://www.w3.org/XML/1998/namespace"/>
    <ds:schemaRef ds:uri="http://purl.org/dc/elements/1.1/"/>
    <ds:schemaRef ds:uri="http://schemas.microsoft.com/office/2006/documentManagement/types"/>
    <ds:schemaRef ds:uri="8e6f18f2-99f7-427e-8965-697003e43bf2"/>
    <ds:schemaRef ds:uri="http://schemas.microsoft.com/office/infopath/2007/PartnerControls"/>
    <ds:schemaRef ds:uri="http://schemas.microsoft.com/office/2006/metadata/properties"/>
    <ds:schemaRef ds:uri="bba82c85-351d-41b7-939c-8c3808edbd37"/>
    <ds:schemaRef ds:uri="http://purl.org/dc/terms/"/>
    <ds:schemaRef ds:uri="2f6a910d-138e-42c1-8e8a-320c1b7cf3f7"/>
    <ds:schemaRef ds:uri="http://schemas.openxmlformats.org/package/2006/metadata/core-properties"/>
    <ds:schemaRef ds:uri="http://purl.org/dc/dcmitype/"/>
    <ds:schemaRef ds:uri="170cdf73-e66a-47c4-b285-7fb3501346b7"/>
  </ds:schemaRefs>
</ds:datastoreItem>
</file>

<file path=customXml/itemProps4.xml><?xml version="1.0" encoding="utf-8"?>
<ds:datastoreItem xmlns:ds="http://schemas.openxmlformats.org/officeDocument/2006/customXml" ds:itemID="{D3960730-E98D-4679-A2AF-F8F4696DA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0cdf73-e66a-47c4-b285-7fb3501346b7"/>
    <ds:schemaRef ds:uri="2f6a910d-138e-42c1-8e8a-320c1b7cf3f7"/>
    <ds:schemaRef ds:uri="326b943f-a862-49c4-a94e-ceac1356ae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Versiebeheer</vt:lpstr>
      <vt:lpstr>Disclaimers</vt:lpstr>
      <vt:lpstr>Invoer warmte</vt:lpstr>
      <vt:lpstr>Kosteninvoer</vt:lpstr>
      <vt:lpstr>Rekenoverzicht</vt:lpstr>
      <vt:lpstr>Financiering</vt:lpstr>
      <vt:lpstr>Checks</vt:lpstr>
      <vt:lpstr>Huidige_jaar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J.L.L.C.C. Janssen</dc:creator>
  <cp:keywords/>
  <dc:description/>
  <cp:lastModifiedBy>Verstraten, P. (Pieter)</cp:lastModifiedBy>
  <cp:revision/>
  <dcterms:created xsi:type="dcterms:W3CDTF">2021-04-13T15:37:11Z</dcterms:created>
  <dcterms:modified xsi:type="dcterms:W3CDTF">2023-02-09T10:50:51Z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0x010100A35317DCC28344A7B82488658A034A5C0100DE1A45BC413346409E38DC6CA51A5F16</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1d4db6a8-4db3-45cc-b16f-082917871a49</vt:lpwstr>
  </property>
</Properties>
</file>